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codeName="ThisWorkbook" autoCompressPictures="0"/>
  <bookViews>
    <workbookView xWindow="180" yWindow="0" windowWidth="25420" windowHeight="16060" tabRatio="973" activeTab="7"/>
  </bookViews>
  <sheets>
    <sheet name="1.Ant pat totalt" sheetId="7" r:id="rId1"/>
    <sheet name="2. Rel storlek av grupp" sheetId="3" r:id="rId2"/>
    <sheet name="3. Därav sectio " sheetId="1" r:id="rId3"/>
    <sheet name="4. Sectiofr i varje grupp" sheetId="4" r:id="rId4"/>
    <sheet name="5. Grupp bidrag t sectiofr" sheetId="5" r:id="rId5"/>
    <sheet name="rob1 graf" sheetId="14" r:id="rId6"/>
    <sheet name="Rob+rob2 graf" sheetId="15" r:id="rId7"/>
    <sheet name="SECTIO GRUPP 1 GRUPP 2 graf" sheetId="17" r:id="rId8"/>
    <sheet name="7. grupp1 grupp2" sheetId="8" r:id="rId9"/>
  </sheets>
  <definedNames>
    <definedName name="Totalt_forlosta" localSheetId="0">'1.Ant pat totalt'!$D$26</definedName>
    <definedName name="Totalt_forlosta" localSheetId="1">'2. Rel storlek av grupp'!$D$25</definedName>
    <definedName name="Totalt_forlosta" localSheetId="2">'3. Därav sectio '!$D$25</definedName>
    <definedName name="Totalt_forlosta" localSheetId="3">'4. Sectiofr i varje grupp'!$D$27</definedName>
    <definedName name="Totalt_forlosta" localSheetId="4">'5. Grupp bidrag t sectiofr'!$D$25</definedName>
    <definedName name="_xlnm.Print_Area" localSheetId="2">'3. Därav sectio '!$A$1:$AW$31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D21" i="4" l="1"/>
  <c r="AC21" i="4"/>
  <c r="AD20" i="4"/>
  <c r="AD17" i="4"/>
  <c r="AC17" i="4"/>
  <c r="AD15" i="4"/>
  <c r="AC15" i="4"/>
  <c r="AZ7" i="1"/>
  <c r="AZ8" i="1"/>
  <c r="AZ9" i="1"/>
  <c r="BG7" i="1"/>
  <c r="AZ8" i="7"/>
  <c r="AZ9" i="7"/>
  <c r="BE7" i="7"/>
  <c r="AZ7" i="7"/>
  <c r="S26" i="7"/>
  <c r="AZ26" i="7"/>
  <c r="AZ7" i="3"/>
  <c r="BC7" i="3"/>
  <c r="AZ8" i="3"/>
  <c r="AZ9" i="3"/>
  <c r="BE7" i="3"/>
  <c r="BG7" i="7"/>
  <c r="BG9" i="7"/>
  <c r="AZ10" i="1"/>
  <c r="AZ11" i="1"/>
  <c r="BD11" i="1"/>
  <c r="AZ10" i="7"/>
  <c r="AZ11" i="7"/>
  <c r="BF11" i="7"/>
  <c r="BE11" i="4"/>
  <c r="AZ10" i="3"/>
  <c r="AZ11" i="3"/>
  <c r="BF10" i="3"/>
  <c r="AZ22" i="1"/>
  <c r="AZ23" i="1"/>
  <c r="AZ24" i="1"/>
  <c r="BB22" i="1"/>
  <c r="AZ22" i="7"/>
  <c r="AZ23" i="7"/>
  <c r="AZ24" i="7"/>
  <c r="BB22" i="7"/>
  <c r="BC22" i="4"/>
  <c r="AZ18" i="1"/>
  <c r="AZ19" i="1"/>
  <c r="AZ20" i="1"/>
  <c r="BB18" i="1"/>
  <c r="AZ18" i="7"/>
  <c r="AZ19" i="7"/>
  <c r="AZ20" i="7"/>
  <c r="BB18" i="7"/>
  <c r="BC18" i="4"/>
  <c r="AZ13" i="1"/>
  <c r="AZ14" i="1"/>
  <c r="AZ15" i="1"/>
  <c r="BB13" i="1"/>
  <c r="AZ13" i="7"/>
  <c r="AZ14" i="7"/>
  <c r="AZ15" i="7"/>
  <c r="BB13" i="7"/>
  <c r="BC13" i="4"/>
  <c r="AZ12" i="1"/>
  <c r="BB11" i="1"/>
  <c r="AZ12" i="7"/>
  <c r="BB11" i="7"/>
  <c r="BC11" i="4"/>
  <c r="BB8" i="1"/>
  <c r="BB8" i="7"/>
  <c r="BC8" i="4"/>
  <c r="AZ21" i="7"/>
  <c r="BB21" i="7"/>
  <c r="AZ17" i="7"/>
  <c r="BB17" i="7"/>
  <c r="AZ16" i="7"/>
  <c r="BB16" i="7"/>
  <c r="BB10" i="7"/>
  <c r="BB7" i="7"/>
  <c r="AZ21" i="1"/>
  <c r="BB21" i="1"/>
  <c r="AZ17" i="1"/>
  <c r="BB17" i="1"/>
  <c r="AZ16" i="1"/>
  <c r="BB16" i="1"/>
  <c r="BB10" i="1"/>
  <c r="BB7" i="1"/>
  <c r="AZ23" i="4"/>
  <c r="AZ24" i="4"/>
  <c r="AZ19" i="4"/>
  <c r="AZ20" i="4"/>
  <c r="AZ14" i="4"/>
  <c r="AZ15" i="4"/>
  <c r="AZ12" i="4"/>
  <c r="AZ21" i="4"/>
  <c r="AZ16" i="4"/>
  <c r="AZ13" i="4"/>
  <c r="AZ10" i="4"/>
  <c r="AZ22" i="4"/>
  <c r="BC21" i="4"/>
  <c r="AZ18" i="4"/>
  <c r="AZ17" i="4"/>
  <c r="BC17" i="4"/>
  <c r="BC16" i="4"/>
  <c r="AZ11" i="4"/>
  <c r="BC10" i="4"/>
  <c r="AZ8" i="4"/>
  <c r="AZ9" i="4"/>
  <c r="AZ7" i="4"/>
  <c r="BC7" i="4"/>
  <c r="D26" i="7"/>
  <c r="E26" i="7"/>
  <c r="F26" i="7"/>
  <c r="G26" i="7"/>
  <c r="H26" i="7"/>
  <c r="I26" i="7"/>
  <c r="J26" i="7"/>
  <c r="K26" i="7"/>
  <c r="L26" i="7"/>
  <c r="M26" i="7"/>
  <c r="N26" i="7"/>
  <c r="O26" i="7"/>
  <c r="P26" i="7"/>
  <c r="Q26" i="7"/>
  <c r="R26" i="7"/>
  <c r="T26" i="7"/>
  <c r="U26" i="7"/>
  <c r="V26" i="7"/>
  <c r="W26" i="7"/>
  <c r="X26" i="7"/>
  <c r="Y26" i="7"/>
  <c r="Z26" i="7"/>
  <c r="AA26" i="7"/>
  <c r="AB26" i="7"/>
  <c r="AC26" i="7"/>
  <c r="AD26" i="7"/>
  <c r="AE26" i="7"/>
  <c r="AF26" i="7"/>
  <c r="AG26" i="7"/>
  <c r="AH26" i="7"/>
  <c r="AI26" i="7"/>
  <c r="AJ26" i="7"/>
  <c r="AK26" i="7"/>
  <c r="AL26" i="7"/>
  <c r="AM26" i="7"/>
  <c r="AN26" i="7"/>
  <c r="AO26" i="7"/>
  <c r="AP26" i="7"/>
  <c r="AQ26" i="7"/>
  <c r="AR26" i="7"/>
  <c r="AS26" i="7"/>
  <c r="AT26" i="7"/>
  <c r="AU26" i="7"/>
  <c r="AV26" i="7"/>
  <c r="AW26" i="7"/>
  <c r="AZ22" i="5"/>
  <c r="AZ23" i="5"/>
  <c r="AZ24" i="5"/>
  <c r="BC22" i="5"/>
  <c r="AZ21" i="5"/>
  <c r="BC21" i="5"/>
  <c r="AZ18" i="5"/>
  <c r="AZ19" i="5"/>
  <c r="AZ20" i="5"/>
  <c r="BC18" i="5"/>
  <c r="AZ17" i="5"/>
  <c r="BC17" i="5"/>
  <c r="AZ16" i="5"/>
  <c r="BC16" i="5"/>
  <c r="AZ13" i="5"/>
  <c r="AZ14" i="5"/>
  <c r="AZ15" i="5"/>
  <c r="BC13" i="5"/>
  <c r="AZ11" i="5"/>
  <c r="AZ12" i="5"/>
  <c r="BC11" i="5"/>
  <c r="AZ10" i="5"/>
  <c r="BC10" i="5"/>
  <c r="AZ8" i="5"/>
  <c r="AZ9" i="5"/>
  <c r="BC8" i="5"/>
  <c r="AZ7" i="5"/>
  <c r="BC7" i="5"/>
  <c r="AZ22" i="3"/>
  <c r="AZ23" i="3"/>
  <c r="AZ24" i="3"/>
  <c r="BC22" i="3"/>
  <c r="AZ21" i="3"/>
  <c r="BC21" i="3"/>
  <c r="AZ18" i="3"/>
  <c r="AZ19" i="3"/>
  <c r="AZ20" i="3"/>
  <c r="BC18" i="3"/>
  <c r="AZ17" i="3"/>
  <c r="BC17" i="3"/>
  <c r="AZ16" i="3"/>
  <c r="BC16" i="3"/>
  <c r="AZ13" i="3"/>
  <c r="AZ14" i="3"/>
  <c r="AZ15" i="3"/>
  <c r="BC13" i="3"/>
  <c r="AZ12" i="3"/>
  <c r="BC11" i="3"/>
  <c r="BC10" i="3"/>
  <c r="BC8" i="3"/>
  <c r="AS3" i="17"/>
  <c r="AR3" i="17"/>
  <c r="AQ3" i="17"/>
  <c r="AP3" i="17"/>
  <c r="AO3" i="17"/>
  <c r="AN3" i="17"/>
  <c r="AM3" i="17"/>
  <c r="AL3" i="17"/>
  <c r="AK3" i="17"/>
  <c r="AJ3" i="17"/>
  <c r="AI3" i="17"/>
  <c r="AH3" i="17"/>
  <c r="AG3" i="17"/>
  <c r="AF3" i="17"/>
  <c r="AE3" i="17"/>
  <c r="AD3" i="17"/>
  <c r="AC3" i="17"/>
  <c r="AB3" i="17"/>
  <c r="AA3" i="17"/>
  <c r="Z3" i="17"/>
  <c r="Y3" i="17"/>
  <c r="X3" i="17"/>
  <c r="W3" i="17"/>
  <c r="V3" i="17"/>
  <c r="U3" i="17"/>
  <c r="T3" i="17"/>
  <c r="S3" i="17"/>
  <c r="R3" i="17"/>
  <c r="Q3" i="17"/>
  <c r="P3" i="17"/>
  <c r="O3" i="17"/>
  <c r="N3" i="17"/>
  <c r="M3" i="17"/>
  <c r="L3" i="17"/>
  <c r="K3" i="17"/>
  <c r="J3" i="17"/>
  <c r="I3" i="17"/>
  <c r="H3" i="17"/>
  <c r="G3" i="17"/>
  <c r="F3" i="17"/>
  <c r="E3" i="17"/>
  <c r="D3" i="17"/>
  <c r="C3" i="17"/>
  <c r="B3" i="17"/>
  <c r="AU20" i="8"/>
  <c r="AU15" i="8"/>
  <c r="AU10" i="8"/>
  <c r="AT20" i="8"/>
  <c r="AT15" i="8"/>
  <c r="AT10" i="8"/>
  <c r="AS20" i="8"/>
  <c r="AS15" i="8"/>
  <c r="AS10" i="8"/>
  <c r="AR20" i="8"/>
  <c r="AR15" i="8"/>
  <c r="AR10" i="8"/>
  <c r="AQ20" i="8"/>
  <c r="AQ15" i="8"/>
  <c r="AQ10" i="8"/>
  <c r="AP20" i="8"/>
  <c r="AP15" i="8"/>
  <c r="AP10" i="8"/>
  <c r="AO20" i="8"/>
  <c r="AO15" i="8"/>
  <c r="AO10" i="8"/>
  <c r="AN20" i="8"/>
  <c r="AN15" i="8"/>
  <c r="AN10" i="8"/>
  <c r="AM20" i="8"/>
  <c r="AM15" i="8"/>
  <c r="AM10" i="8"/>
  <c r="AL20" i="8"/>
  <c r="AL15" i="8"/>
  <c r="AL10" i="8"/>
  <c r="AK20" i="8"/>
  <c r="AK15" i="8"/>
  <c r="AK10" i="8"/>
  <c r="AJ20" i="8"/>
  <c r="AJ15" i="8"/>
  <c r="AJ10" i="8"/>
  <c r="AI20" i="8"/>
  <c r="AI15" i="8"/>
  <c r="AI10" i="8"/>
  <c r="AH20" i="8"/>
  <c r="AH15" i="8"/>
  <c r="AH10" i="8"/>
  <c r="AG20" i="8"/>
  <c r="AG15" i="8"/>
  <c r="AG10" i="8"/>
  <c r="AF20" i="8"/>
  <c r="AF15" i="8"/>
  <c r="AF10" i="8"/>
  <c r="AE20" i="8"/>
  <c r="AE15" i="8"/>
  <c r="AE10" i="8"/>
  <c r="AD20" i="8"/>
  <c r="AD15" i="8"/>
  <c r="AD10" i="8"/>
  <c r="AC20" i="8"/>
  <c r="AC15" i="8"/>
  <c r="AC10" i="8"/>
  <c r="AB20" i="8"/>
  <c r="AB15" i="8"/>
  <c r="AB10" i="8"/>
  <c r="AA20" i="8"/>
  <c r="AA15" i="8"/>
  <c r="AA10" i="8"/>
  <c r="Z20" i="8"/>
  <c r="Z15" i="8"/>
  <c r="Z10" i="8"/>
  <c r="Y20" i="8"/>
  <c r="Y15" i="8"/>
  <c r="Y10" i="8"/>
  <c r="X20" i="8"/>
  <c r="X15" i="8"/>
  <c r="X10" i="8"/>
  <c r="W20" i="8"/>
  <c r="W15" i="8"/>
  <c r="W10" i="8"/>
  <c r="V20" i="8"/>
  <c r="V15" i="8"/>
  <c r="V10" i="8"/>
  <c r="U20" i="8"/>
  <c r="U15" i="8"/>
  <c r="U10" i="8"/>
  <c r="T20" i="8"/>
  <c r="T15" i="8"/>
  <c r="T10" i="8"/>
  <c r="S20" i="8"/>
  <c r="S15" i="8"/>
  <c r="S10" i="8"/>
  <c r="R20" i="8"/>
  <c r="R15" i="8"/>
  <c r="R10" i="8"/>
  <c r="Q20" i="8"/>
  <c r="Q15" i="8"/>
  <c r="Q10" i="8"/>
  <c r="P20" i="8"/>
  <c r="P15" i="8"/>
  <c r="P10" i="8"/>
  <c r="O20" i="8"/>
  <c r="O15" i="8"/>
  <c r="O10" i="8"/>
  <c r="N20" i="8"/>
  <c r="N15" i="8"/>
  <c r="N10" i="8"/>
  <c r="M20" i="8"/>
  <c r="M15" i="8"/>
  <c r="M10" i="8"/>
  <c r="L20" i="8"/>
  <c r="L15" i="8"/>
  <c r="L10" i="8"/>
  <c r="K20" i="8"/>
  <c r="K15" i="8"/>
  <c r="K10" i="8"/>
  <c r="J20" i="8"/>
  <c r="J15" i="8"/>
  <c r="J10" i="8"/>
  <c r="I20" i="8"/>
  <c r="I15" i="8"/>
  <c r="I10" i="8"/>
  <c r="H20" i="8"/>
  <c r="H15" i="8"/>
  <c r="H10" i="8"/>
  <c r="G20" i="8"/>
  <c r="G15" i="8"/>
  <c r="G10" i="8"/>
  <c r="F20" i="8"/>
  <c r="F15" i="8"/>
  <c r="F10" i="8"/>
  <c r="E20" i="8"/>
  <c r="E15" i="8"/>
  <c r="E10" i="8"/>
  <c r="AU19" i="8"/>
  <c r="AU14" i="8"/>
  <c r="AU9" i="8"/>
  <c r="AT19" i="8"/>
  <c r="AT14" i="8"/>
  <c r="AT9" i="8"/>
  <c r="AS19" i="8"/>
  <c r="AS14" i="8"/>
  <c r="AS9" i="8"/>
  <c r="AR19" i="8"/>
  <c r="AR14" i="8"/>
  <c r="AR9" i="8"/>
  <c r="AQ19" i="8"/>
  <c r="AQ14" i="8"/>
  <c r="AQ9" i="8"/>
  <c r="AP19" i="8"/>
  <c r="AP14" i="8"/>
  <c r="AP9" i="8"/>
  <c r="AO19" i="8"/>
  <c r="AO14" i="8"/>
  <c r="AO9" i="8"/>
  <c r="AN19" i="8"/>
  <c r="AN14" i="8"/>
  <c r="AN9" i="8"/>
  <c r="AM19" i="8"/>
  <c r="AM14" i="8"/>
  <c r="AM9" i="8"/>
  <c r="AL19" i="8"/>
  <c r="AL14" i="8"/>
  <c r="AL9" i="8"/>
  <c r="AK19" i="8"/>
  <c r="AK14" i="8"/>
  <c r="AK9" i="8"/>
  <c r="AJ19" i="8"/>
  <c r="AJ14" i="8"/>
  <c r="AJ9" i="8"/>
  <c r="AI19" i="8"/>
  <c r="AI14" i="8"/>
  <c r="AI9" i="8"/>
  <c r="AH19" i="8"/>
  <c r="AH14" i="8"/>
  <c r="AH9" i="8"/>
  <c r="AG19" i="8"/>
  <c r="AG14" i="8"/>
  <c r="AG9" i="8"/>
  <c r="AF19" i="8"/>
  <c r="AF14" i="8"/>
  <c r="AF9" i="8"/>
  <c r="AE19" i="8"/>
  <c r="AE14" i="8"/>
  <c r="AE9" i="8"/>
  <c r="AD19" i="8"/>
  <c r="AD14" i="8"/>
  <c r="AD9" i="8"/>
  <c r="AC19" i="8"/>
  <c r="AC14" i="8"/>
  <c r="AC9" i="8"/>
  <c r="AB19" i="8"/>
  <c r="AB14" i="8"/>
  <c r="AB9" i="8"/>
  <c r="AA19" i="8"/>
  <c r="AA14" i="8"/>
  <c r="AA9" i="8"/>
  <c r="Z19" i="8"/>
  <c r="Z14" i="8"/>
  <c r="Z9" i="8"/>
  <c r="Y19" i="8"/>
  <c r="Y14" i="8"/>
  <c r="Y9" i="8"/>
  <c r="X19" i="8"/>
  <c r="X14" i="8"/>
  <c r="X9" i="8"/>
  <c r="W19" i="8"/>
  <c r="W14" i="8"/>
  <c r="W9" i="8"/>
  <c r="V19" i="8"/>
  <c r="V14" i="8"/>
  <c r="V9" i="8"/>
  <c r="U19" i="8"/>
  <c r="U14" i="8"/>
  <c r="U9" i="8"/>
  <c r="T19" i="8"/>
  <c r="T14" i="8"/>
  <c r="T9" i="8"/>
  <c r="S19" i="8"/>
  <c r="S14" i="8"/>
  <c r="S9" i="8"/>
  <c r="R19" i="8"/>
  <c r="R14" i="8"/>
  <c r="R9" i="8"/>
  <c r="Q19" i="8"/>
  <c r="Q14" i="8"/>
  <c r="Q9" i="8"/>
  <c r="P19" i="8"/>
  <c r="P14" i="8"/>
  <c r="P9" i="8"/>
  <c r="O19" i="8"/>
  <c r="O14" i="8"/>
  <c r="O9" i="8"/>
  <c r="N19" i="8"/>
  <c r="N14" i="8"/>
  <c r="N9" i="8"/>
  <c r="M19" i="8"/>
  <c r="M14" i="8"/>
  <c r="M9" i="8"/>
  <c r="L19" i="8"/>
  <c r="L14" i="8"/>
  <c r="L9" i="8"/>
  <c r="K19" i="8"/>
  <c r="K14" i="8"/>
  <c r="K9" i="8"/>
  <c r="J19" i="8"/>
  <c r="J14" i="8"/>
  <c r="J9" i="8"/>
  <c r="I19" i="8"/>
  <c r="I14" i="8"/>
  <c r="I9" i="8"/>
  <c r="H19" i="8"/>
  <c r="H14" i="8"/>
  <c r="H9" i="8"/>
  <c r="G19" i="8"/>
  <c r="G14" i="8"/>
  <c r="G9" i="8"/>
  <c r="F19" i="8"/>
  <c r="F14" i="8"/>
  <c r="F9" i="8"/>
  <c r="E19" i="8"/>
  <c r="E14" i="8"/>
  <c r="E9" i="8"/>
  <c r="D20" i="8"/>
  <c r="D15" i="8"/>
  <c r="D10" i="8"/>
  <c r="D19" i="8"/>
  <c r="D14" i="8"/>
  <c r="D9" i="8"/>
  <c r="BD24" i="7"/>
  <c r="BD23" i="7"/>
  <c r="BD22" i="7"/>
  <c r="BD21" i="7"/>
  <c r="BD20" i="7"/>
  <c r="BD19" i="7"/>
  <c r="BD18" i="7"/>
  <c r="BD17" i="7"/>
  <c r="BD16" i="7"/>
  <c r="BD15" i="7"/>
  <c r="BD14" i="7"/>
  <c r="BD13" i="7"/>
  <c r="BD12" i="7"/>
  <c r="BD11" i="7"/>
  <c r="BD10" i="7"/>
  <c r="BD9" i="7"/>
  <c r="BD8" i="7"/>
  <c r="BD7" i="7"/>
  <c r="H26" i="1"/>
  <c r="AW26" i="1"/>
  <c r="AW5" i="7"/>
  <c r="AV26" i="1"/>
  <c r="AV5" i="7"/>
  <c r="AU26" i="1"/>
  <c r="AU5" i="7"/>
  <c r="AT26" i="1"/>
  <c r="AT5" i="7"/>
  <c r="AS5" i="7"/>
  <c r="AR26" i="1"/>
  <c r="AR5" i="7"/>
  <c r="AQ26" i="1"/>
  <c r="AQ5" i="7"/>
  <c r="AP26" i="1"/>
  <c r="AP5" i="7"/>
  <c r="AO26" i="1"/>
  <c r="AO5" i="7"/>
  <c r="AN26" i="1"/>
  <c r="AN5" i="7"/>
  <c r="AM26" i="1"/>
  <c r="AM5" i="7"/>
  <c r="AL26" i="1"/>
  <c r="AL5" i="7"/>
  <c r="AK26" i="1"/>
  <c r="AK5" i="7"/>
  <c r="AJ26" i="1"/>
  <c r="AJ5" i="7"/>
  <c r="AI26" i="1"/>
  <c r="AI5" i="7"/>
  <c r="AH5" i="7"/>
  <c r="AG26" i="1"/>
  <c r="AG5" i="7"/>
  <c r="AF26" i="1"/>
  <c r="AF5" i="7"/>
  <c r="AE5" i="7"/>
  <c r="AD26" i="1"/>
  <c r="AD5" i="7"/>
  <c r="AC26" i="1"/>
  <c r="AC5" i="7"/>
  <c r="AB26" i="1"/>
  <c r="AB5" i="7"/>
  <c r="AA26" i="1"/>
  <c r="AA5" i="7"/>
  <c r="Z26" i="1"/>
  <c r="Z5" i="7"/>
  <c r="Y26" i="1"/>
  <c r="Y5" i="7"/>
  <c r="X26" i="1"/>
  <c r="X5" i="7"/>
  <c r="W26" i="1"/>
  <c r="W5" i="7"/>
  <c r="V26" i="1"/>
  <c r="V5" i="7"/>
  <c r="U26" i="1"/>
  <c r="U5" i="7"/>
  <c r="T26" i="1"/>
  <c r="T5" i="7"/>
  <c r="S26" i="1"/>
  <c r="S5" i="7"/>
  <c r="R5" i="7"/>
  <c r="Q26" i="1"/>
  <c r="Q5" i="7"/>
  <c r="P26" i="1"/>
  <c r="P5" i="7"/>
  <c r="O26" i="1"/>
  <c r="O5" i="7"/>
  <c r="N26" i="1"/>
  <c r="N5" i="7"/>
  <c r="M26" i="1"/>
  <c r="M5" i="7"/>
  <c r="K26" i="1"/>
  <c r="K5" i="7"/>
  <c r="J26" i="1"/>
  <c r="J5" i="7"/>
  <c r="I26" i="1"/>
  <c r="I5" i="7"/>
  <c r="H5" i="7"/>
  <c r="G26" i="1"/>
  <c r="G5" i="7"/>
  <c r="F26" i="1"/>
  <c r="F5" i="7"/>
  <c r="E26" i="1"/>
  <c r="E5" i="7"/>
  <c r="D26" i="1"/>
  <c r="D5" i="7"/>
  <c r="AE25" i="5"/>
  <c r="L5" i="7"/>
  <c r="AZ25" i="5"/>
  <c r="AX25" i="7"/>
  <c r="AY25" i="7"/>
  <c r="AZ25" i="7"/>
  <c r="AS26" i="1"/>
  <c r="AH26" i="1"/>
  <c r="AE26" i="1"/>
  <c r="R26" i="1"/>
  <c r="L26" i="1"/>
  <c r="AC5" i="8"/>
  <c r="AC6" i="8"/>
  <c r="AC7" i="8"/>
  <c r="AC21" i="8"/>
  <c r="AC22" i="8"/>
  <c r="AC16" i="8"/>
  <c r="AC17" i="8"/>
  <c r="AC8" i="8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5" i="5"/>
  <c r="AD7" i="4"/>
  <c r="AD8" i="4"/>
  <c r="AD9" i="4"/>
  <c r="AD10" i="4"/>
  <c r="AD11" i="4"/>
  <c r="AD12" i="4"/>
  <c r="AD13" i="4"/>
  <c r="AD14" i="4"/>
  <c r="AD16" i="4"/>
  <c r="AD18" i="4"/>
  <c r="AD19" i="4"/>
  <c r="AD22" i="4"/>
  <c r="AD23" i="4"/>
  <c r="AD24" i="4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C7" i="4"/>
  <c r="AW25" i="5"/>
  <c r="AV25" i="5"/>
  <c r="AU25" i="5"/>
  <c r="AT25" i="5"/>
  <c r="AR25" i="5"/>
  <c r="AQ25" i="5"/>
  <c r="AP25" i="5"/>
  <c r="AO25" i="5"/>
  <c r="AN25" i="5"/>
  <c r="AM25" i="5"/>
  <c r="AL25" i="5"/>
  <c r="AK25" i="5"/>
  <c r="AJ25" i="5"/>
  <c r="AI25" i="5"/>
  <c r="AH25" i="5"/>
  <c r="AG25" i="5"/>
  <c r="AF25" i="5"/>
  <c r="AC25" i="5"/>
  <c r="AB25" i="5"/>
  <c r="AA25" i="5"/>
  <c r="Z25" i="5"/>
  <c r="Y25" i="5"/>
  <c r="X25" i="5"/>
  <c r="W25" i="5"/>
  <c r="V25" i="5"/>
  <c r="U25" i="5"/>
  <c r="T25" i="5"/>
  <c r="S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AX17" i="7"/>
  <c r="AB6" i="8"/>
  <c r="D7" i="4"/>
  <c r="E7" i="4"/>
  <c r="F7" i="4"/>
  <c r="G7" i="4"/>
  <c r="H7" i="4"/>
  <c r="I7" i="4"/>
  <c r="K7" i="4"/>
  <c r="L7" i="4"/>
  <c r="M7" i="4"/>
  <c r="N7" i="4"/>
  <c r="O7" i="4"/>
  <c r="P7" i="4"/>
  <c r="Q7" i="4"/>
  <c r="S7" i="4"/>
  <c r="T7" i="4"/>
  <c r="U7" i="4"/>
  <c r="V7" i="4"/>
  <c r="W7" i="4"/>
  <c r="X7" i="4"/>
  <c r="Y7" i="4"/>
  <c r="Z7" i="4"/>
  <c r="AA7" i="4"/>
  <c r="AB7" i="4"/>
  <c r="AE7" i="4"/>
  <c r="AF7" i="4"/>
  <c r="AG7" i="4"/>
  <c r="AH7" i="4"/>
  <c r="AI7" i="4"/>
  <c r="AJ7" i="4"/>
  <c r="AK7" i="4"/>
  <c r="AL7" i="4"/>
  <c r="AM7" i="4"/>
  <c r="AN7" i="4"/>
  <c r="AO7" i="4"/>
  <c r="AP7" i="4"/>
  <c r="AQ7" i="4"/>
  <c r="AR7" i="4"/>
  <c r="AT7" i="4"/>
  <c r="AU7" i="4"/>
  <c r="AV7" i="4"/>
  <c r="AW7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S8" i="4"/>
  <c r="T8" i="4"/>
  <c r="U8" i="4"/>
  <c r="V8" i="4"/>
  <c r="W8" i="4"/>
  <c r="X8" i="4"/>
  <c r="Y8" i="4"/>
  <c r="Z8" i="4"/>
  <c r="AA8" i="4"/>
  <c r="AB8" i="4"/>
  <c r="AE8" i="4"/>
  <c r="AF8" i="4"/>
  <c r="AG8" i="4"/>
  <c r="AH8" i="4"/>
  <c r="AI8" i="4"/>
  <c r="AJ8" i="4"/>
  <c r="AK8" i="4"/>
  <c r="AL8" i="4"/>
  <c r="AM8" i="4"/>
  <c r="AN8" i="4"/>
  <c r="AO8" i="4"/>
  <c r="AP8" i="4"/>
  <c r="AQ8" i="4"/>
  <c r="AR8" i="4"/>
  <c r="AT8" i="4"/>
  <c r="AU8" i="4"/>
  <c r="AV8" i="4"/>
  <c r="AW8" i="4"/>
  <c r="B56" i="14"/>
  <c r="Z24" i="5"/>
  <c r="Z23" i="5"/>
  <c r="Z22" i="5"/>
  <c r="Z21" i="5"/>
  <c r="Z20" i="5"/>
  <c r="Z19" i="5"/>
  <c r="Z18" i="5"/>
  <c r="Z17" i="5"/>
  <c r="Z16" i="5"/>
  <c r="Z15" i="5"/>
  <c r="Z14" i="5"/>
  <c r="Z13" i="5"/>
  <c r="Z12" i="5"/>
  <c r="Z11" i="5"/>
  <c r="Z10" i="5"/>
  <c r="Z9" i="5"/>
  <c r="Z8" i="5"/>
  <c r="Z7" i="5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25" i="3"/>
  <c r="Z24" i="4"/>
  <c r="A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S16" i="4"/>
  <c r="T16" i="4"/>
  <c r="U16" i="4"/>
  <c r="V16" i="4"/>
  <c r="W16" i="4"/>
  <c r="X16" i="4"/>
  <c r="Y16" i="4"/>
  <c r="Z16" i="4"/>
  <c r="AA16" i="4"/>
  <c r="AB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AQ16" i="4"/>
  <c r="AR16" i="4"/>
  <c r="AT16" i="4"/>
  <c r="AU16" i="4"/>
  <c r="AV16" i="4"/>
  <c r="AW16" i="4"/>
  <c r="AX16" i="4"/>
  <c r="AY16" i="4"/>
  <c r="A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S14" i="4"/>
  <c r="T14" i="4"/>
  <c r="U14" i="4"/>
  <c r="V14" i="4"/>
  <c r="W14" i="4"/>
  <c r="X14" i="4"/>
  <c r="Y14" i="4"/>
  <c r="Z14" i="4"/>
  <c r="AA14" i="4"/>
  <c r="AB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AQ14" i="4"/>
  <c r="AR14" i="4"/>
  <c r="AT14" i="4"/>
  <c r="AU14" i="4"/>
  <c r="AV14" i="4"/>
  <c r="AW14" i="4"/>
  <c r="AX14" i="4"/>
  <c r="AC12" i="4"/>
  <c r="A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S10" i="4"/>
  <c r="T10" i="4"/>
  <c r="U10" i="4"/>
  <c r="V10" i="4"/>
  <c r="W10" i="4"/>
  <c r="X10" i="4"/>
  <c r="Y10" i="4"/>
  <c r="Z10" i="4"/>
  <c r="AA10" i="4"/>
  <c r="AB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AQ10" i="4"/>
  <c r="AR10" i="4"/>
  <c r="AT10" i="4"/>
  <c r="AU10" i="4"/>
  <c r="AV10" i="4"/>
  <c r="AW10" i="4"/>
  <c r="AX10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S9" i="4"/>
  <c r="T9" i="4"/>
  <c r="U9" i="4"/>
  <c r="V9" i="4"/>
  <c r="W9" i="4"/>
  <c r="X9" i="4"/>
  <c r="Y9" i="4"/>
  <c r="Z9" i="4"/>
  <c r="AA9" i="4"/>
  <c r="AB9" i="4"/>
  <c r="AE9" i="4"/>
  <c r="AF9" i="4"/>
  <c r="AG9" i="4"/>
  <c r="AH9" i="4"/>
  <c r="AI9" i="4"/>
  <c r="AJ9" i="4"/>
  <c r="AK9" i="4"/>
  <c r="AL9" i="4"/>
  <c r="AM9" i="4"/>
  <c r="AN9" i="4"/>
  <c r="AO9" i="4"/>
  <c r="AP9" i="4"/>
  <c r="AQ9" i="4"/>
  <c r="AR9" i="4"/>
  <c r="AT9" i="4"/>
  <c r="AU9" i="4"/>
  <c r="AV9" i="4"/>
  <c r="AW9" i="4"/>
  <c r="AX9" i="4"/>
  <c r="AC8" i="4"/>
  <c r="Z22" i="4"/>
  <c r="Z21" i="4"/>
  <c r="Z19" i="4"/>
  <c r="Z18" i="4"/>
  <c r="Z17" i="4"/>
  <c r="Z15" i="4"/>
  <c r="Z13" i="4"/>
  <c r="Z12" i="4"/>
  <c r="Z11" i="4"/>
  <c r="Y21" i="8"/>
  <c r="Y16" i="8"/>
  <c r="Y17" i="8"/>
  <c r="Y6" i="8"/>
  <c r="Y5" i="8"/>
  <c r="Y7" i="8"/>
  <c r="W5" i="8"/>
  <c r="W6" i="8"/>
  <c r="W7" i="8"/>
  <c r="W16" i="8"/>
  <c r="W17" i="8"/>
  <c r="W21" i="8"/>
  <c r="AC21" i="3"/>
  <c r="AS25" i="5"/>
  <c r="D21" i="8"/>
  <c r="D16" i="8"/>
  <c r="E21" i="8"/>
  <c r="E16" i="8"/>
  <c r="F21" i="8"/>
  <c r="F16" i="8"/>
  <c r="G21" i="8"/>
  <c r="G16" i="8"/>
  <c r="H21" i="8"/>
  <c r="H16" i="8"/>
  <c r="I21" i="8"/>
  <c r="I16" i="8"/>
  <c r="J21" i="8"/>
  <c r="J16" i="8"/>
  <c r="K21" i="8"/>
  <c r="K16" i="8"/>
  <c r="L21" i="8"/>
  <c r="L16" i="8"/>
  <c r="M21" i="8"/>
  <c r="M16" i="8"/>
  <c r="N21" i="8"/>
  <c r="N16" i="8"/>
  <c r="O21" i="8"/>
  <c r="O16" i="8"/>
  <c r="P21" i="8"/>
  <c r="P16" i="8"/>
  <c r="Q21" i="8"/>
  <c r="Q16" i="8"/>
  <c r="R21" i="8"/>
  <c r="R16" i="8"/>
  <c r="S21" i="8"/>
  <c r="S16" i="8"/>
  <c r="T21" i="8"/>
  <c r="T16" i="8"/>
  <c r="U21" i="8"/>
  <c r="U16" i="8"/>
  <c r="V21" i="8"/>
  <c r="V16" i="8"/>
  <c r="X21" i="8"/>
  <c r="X16" i="8"/>
  <c r="Z21" i="8"/>
  <c r="Z16" i="8"/>
  <c r="AA21" i="8"/>
  <c r="AA16" i="8"/>
  <c r="AB21" i="8"/>
  <c r="AB22" i="8"/>
  <c r="AD21" i="8"/>
  <c r="AD16" i="8"/>
  <c r="AE21" i="8"/>
  <c r="AE16" i="8"/>
  <c r="AF21" i="8"/>
  <c r="AF16" i="8"/>
  <c r="AG21" i="8"/>
  <c r="AG16" i="8"/>
  <c r="AH21" i="8"/>
  <c r="AH16" i="8"/>
  <c r="AH17" i="8"/>
  <c r="AI21" i="8"/>
  <c r="AI16" i="8"/>
  <c r="AJ21" i="8"/>
  <c r="AJ16" i="8"/>
  <c r="AK21" i="8"/>
  <c r="AK16" i="8"/>
  <c r="AL21" i="8"/>
  <c r="AL16" i="8"/>
  <c r="AM16" i="8"/>
  <c r="AM21" i="8"/>
  <c r="AN21" i="8"/>
  <c r="AN16" i="8"/>
  <c r="AO21" i="8"/>
  <c r="AO16" i="8"/>
  <c r="AP21" i="8"/>
  <c r="AP16" i="8"/>
  <c r="AQ21" i="8"/>
  <c r="AQ16" i="8"/>
  <c r="AR21" i="8"/>
  <c r="AR16" i="8"/>
  <c r="AS21" i="8"/>
  <c r="AS16" i="8"/>
  <c r="AT21" i="8"/>
  <c r="AT16" i="8"/>
  <c r="AU21" i="8"/>
  <c r="AU16" i="8"/>
  <c r="AU17" i="8"/>
  <c r="AU22" i="8"/>
  <c r="AU8" i="8"/>
  <c r="AT5" i="8"/>
  <c r="AT6" i="8"/>
  <c r="AS5" i="8"/>
  <c r="AS6" i="8"/>
  <c r="AQ5" i="8"/>
  <c r="AQ6" i="8"/>
  <c r="AP5" i="8"/>
  <c r="AP6" i="8"/>
  <c r="AP7" i="8"/>
  <c r="AM5" i="8"/>
  <c r="AM6" i="8"/>
  <c r="AL5" i="8"/>
  <c r="AL6" i="8"/>
  <c r="AI5" i="8"/>
  <c r="AI6" i="8"/>
  <c r="AH5" i="8"/>
  <c r="AH6" i="8"/>
  <c r="AE5" i="8"/>
  <c r="AE6" i="8"/>
  <c r="AD5" i="8"/>
  <c r="AD6" i="8"/>
  <c r="Z5" i="8"/>
  <c r="Z6" i="8"/>
  <c r="X5" i="8"/>
  <c r="X6" i="8"/>
  <c r="U5" i="8"/>
  <c r="U6" i="8"/>
  <c r="T5" i="8"/>
  <c r="T6" i="8"/>
  <c r="T7" i="8"/>
  <c r="Q5" i="8"/>
  <c r="Q6" i="8"/>
  <c r="N5" i="8"/>
  <c r="N6" i="8"/>
  <c r="M5" i="8"/>
  <c r="M6" i="8"/>
  <c r="J5" i="8"/>
  <c r="J6" i="8"/>
  <c r="I5" i="8"/>
  <c r="I6" i="8"/>
  <c r="I7" i="8"/>
  <c r="F5" i="8"/>
  <c r="F6" i="8"/>
  <c r="E5" i="8"/>
  <c r="E6" i="8"/>
  <c r="AU6" i="8"/>
  <c r="AR6" i="8"/>
  <c r="AO6" i="8"/>
  <c r="AN6" i="8"/>
  <c r="AK6" i="8"/>
  <c r="AJ6" i="8"/>
  <c r="AG6" i="8"/>
  <c r="AF6" i="8"/>
  <c r="AA6" i="8"/>
  <c r="V6" i="8"/>
  <c r="S6" i="8"/>
  <c r="R6" i="8"/>
  <c r="P6" i="8"/>
  <c r="O6" i="8"/>
  <c r="L6" i="8"/>
  <c r="K6" i="8"/>
  <c r="H6" i="8"/>
  <c r="G6" i="8"/>
  <c r="AU5" i="8"/>
  <c r="AU7" i="8"/>
  <c r="AR5" i="8"/>
  <c r="AO5" i="8"/>
  <c r="AO7" i="8"/>
  <c r="AN5" i="8"/>
  <c r="AK5" i="8"/>
  <c r="AJ5" i="8"/>
  <c r="AJ7" i="8"/>
  <c r="AG5" i="8"/>
  <c r="AF5" i="8"/>
  <c r="AB5" i="8"/>
  <c r="AA5" i="8"/>
  <c r="AA7" i="8"/>
  <c r="V5" i="8"/>
  <c r="S5" i="8"/>
  <c r="R5" i="8"/>
  <c r="P5" i="8"/>
  <c r="O5" i="8"/>
  <c r="L5" i="8"/>
  <c r="L7" i="8"/>
  <c r="K5" i="8"/>
  <c r="H5" i="8"/>
  <c r="H7" i="8"/>
  <c r="G5" i="8"/>
  <c r="AN24" i="5"/>
  <c r="AG16" i="5"/>
  <c r="AK24" i="5"/>
  <c r="AN23" i="5"/>
  <c r="AI23" i="5"/>
  <c r="AK23" i="5"/>
  <c r="AN22" i="5"/>
  <c r="AI22" i="5"/>
  <c r="AK22" i="5"/>
  <c r="AN21" i="5"/>
  <c r="AK21" i="5"/>
  <c r="AN20" i="5"/>
  <c r="AK20" i="5"/>
  <c r="AN19" i="5"/>
  <c r="AI19" i="5"/>
  <c r="AK19" i="5"/>
  <c r="AN18" i="5"/>
  <c r="AG18" i="5"/>
  <c r="AI18" i="5"/>
  <c r="AK18" i="5"/>
  <c r="AN17" i="5"/>
  <c r="AI17" i="5"/>
  <c r="AK17" i="5"/>
  <c r="AN16" i="5"/>
  <c r="AK16" i="5"/>
  <c r="AN15" i="5"/>
  <c r="AG15" i="5"/>
  <c r="AI15" i="5"/>
  <c r="AK15" i="5"/>
  <c r="AN14" i="5"/>
  <c r="M14" i="5"/>
  <c r="AG14" i="5"/>
  <c r="AI14" i="5"/>
  <c r="AK14" i="5"/>
  <c r="AN13" i="5"/>
  <c r="AI13" i="5"/>
  <c r="AK13" i="5"/>
  <c r="AN12" i="5"/>
  <c r="AK12" i="5"/>
  <c r="AN11" i="5"/>
  <c r="M11" i="5"/>
  <c r="AG11" i="5"/>
  <c r="AI11" i="5"/>
  <c r="AK11" i="5"/>
  <c r="AN10" i="5"/>
  <c r="AI10" i="5"/>
  <c r="AK10" i="5"/>
  <c r="AN9" i="5"/>
  <c r="AG9" i="5"/>
  <c r="AK9" i="5"/>
  <c r="AN8" i="5"/>
  <c r="AK8" i="5"/>
  <c r="AN7" i="5"/>
  <c r="M7" i="5"/>
  <c r="AG7" i="5"/>
  <c r="AI7" i="5"/>
  <c r="AK7" i="5"/>
  <c r="AW24" i="4"/>
  <c r="AV24" i="4"/>
  <c r="AU24" i="4"/>
  <c r="AT24" i="4"/>
  <c r="AR24" i="4"/>
  <c r="AQ24" i="4"/>
  <c r="AO24" i="4"/>
  <c r="AM24" i="4"/>
  <c r="AL24" i="4"/>
  <c r="AK24" i="4"/>
  <c r="AJ24" i="4"/>
  <c r="AI24" i="4"/>
  <c r="AH24" i="4"/>
  <c r="AG24" i="4"/>
  <c r="AF24" i="4"/>
  <c r="AE24" i="4"/>
  <c r="AB24" i="4"/>
  <c r="AA24" i="4"/>
  <c r="Y24" i="4"/>
  <c r="X24" i="4"/>
  <c r="W24" i="4"/>
  <c r="V24" i="4"/>
  <c r="U24" i="4"/>
  <c r="T24" i="4"/>
  <c r="S24" i="4"/>
  <c r="Q24" i="4"/>
  <c r="O24" i="4"/>
  <c r="N24" i="4"/>
  <c r="M24" i="4"/>
  <c r="L24" i="4"/>
  <c r="K24" i="4"/>
  <c r="J24" i="4"/>
  <c r="I24" i="4"/>
  <c r="H24" i="4"/>
  <c r="G24" i="4"/>
  <c r="F24" i="4"/>
  <c r="AW23" i="4"/>
  <c r="AV23" i="4"/>
  <c r="AU23" i="4"/>
  <c r="AT23" i="4"/>
  <c r="AR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B23" i="4"/>
  <c r="AA23" i="4"/>
  <c r="Y23" i="4"/>
  <c r="X23" i="4"/>
  <c r="V23" i="4"/>
  <c r="U23" i="4"/>
  <c r="T23" i="4"/>
  <c r="S23" i="4"/>
  <c r="Q23" i="4"/>
  <c r="O23" i="4"/>
  <c r="N23" i="4"/>
  <c r="M23" i="4"/>
  <c r="L23" i="4"/>
  <c r="K23" i="4"/>
  <c r="J23" i="4"/>
  <c r="I23" i="4"/>
  <c r="H23" i="4"/>
  <c r="G23" i="4"/>
  <c r="D23" i="4"/>
  <c r="E23" i="4"/>
  <c r="F23" i="4"/>
  <c r="AW22" i="4"/>
  <c r="AV22" i="4"/>
  <c r="AU22" i="4"/>
  <c r="AT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B22" i="4"/>
  <c r="AA22" i="4"/>
  <c r="Y22" i="4"/>
  <c r="X22" i="4"/>
  <c r="W22" i="4"/>
  <c r="V22" i="4"/>
  <c r="U22" i="4"/>
  <c r="T22" i="4"/>
  <c r="S22" i="4"/>
  <c r="Q22" i="4"/>
  <c r="P22" i="4"/>
  <c r="O22" i="4"/>
  <c r="N22" i="4"/>
  <c r="M22" i="4"/>
  <c r="L22" i="4"/>
  <c r="K22" i="4"/>
  <c r="J22" i="4"/>
  <c r="I22" i="4"/>
  <c r="H22" i="4"/>
  <c r="G22" i="4"/>
  <c r="D22" i="4"/>
  <c r="E22" i="4"/>
  <c r="F22" i="4"/>
  <c r="AW21" i="4"/>
  <c r="AU21" i="4"/>
  <c r="AT21" i="4"/>
  <c r="AR21" i="4"/>
  <c r="AQ21" i="4"/>
  <c r="AP21" i="4"/>
  <c r="AN21" i="4"/>
  <c r="AM21" i="4"/>
  <c r="AL21" i="4"/>
  <c r="AK21" i="4"/>
  <c r="AJ21" i="4"/>
  <c r="AI21" i="4"/>
  <c r="AH21" i="4"/>
  <c r="AG21" i="4"/>
  <c r="AF21" i="4"/>
  <c r="AE21" i="4"/>
  <c r="AB21" i="4"/>
  <c r="AA21" i="4"/>
  <c r="Y21" i="4"/>
  <c r="X21" i="4"/>
  <c r="V21" i="4"/>
  <c r="U21" i="4"/>
  <c r="T21" i="4"/>
  <c r="S21" i="4"/>
  <c r="O21" i="4"/>
  <c r="N21" i="4"/>
  <c r="M21" i="4"/>
  <c r="L21" i="4"/>
  <c r="K21" i="4"/>
  <c r="J21" i="4"/>
  <c r="I21" i="4"/>
  <c r="H21" i="4"/>
  <c r="G21" i="4"/>
  <c r="D21" i="4"/>
  <c r="F21" i="4"/>
  <c r="AW20" i="4"/>
  <c r="AV20" i="4"/>
  <c r="AU20" i="4"/>
  <c r="AT20" i="4"/>
  <c r="AR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B20" i="4"/>
  <c r="AA20" i="4"/>
  <c r="Y20" i="4"/>
  <c r="X20" i="4"/>
  <c r="V20" i="4"/>
  <c r="U20" i="4"/>
  <c r="T20" i="4"/>
  <c r="S20" i="4"/>
  <c r="Q20" i="4"/>
  <c r="O20" i="4"/>
  <c r="N20" i="4"/>
  <c r="M20" i="4"/>
  <c r="L20" i="4"/>
  <c r="K20" i="4"/>
  <c r="J20" i="4"/>
  <c r="H20" i="4"/>
  <c r="D20" i="4"/>
  <c r="F20" i="4"/>
  <c r="G20" i="4"/>
  <c r="AW19" i="4"/>
  <c r="AV19" i="4"/>
  <c r="AU19" i="4"/>
  <c r="AT19" i="4"/>
  <c r="AR19" i="4"/>
  <c r="AQ19" i="4"/>
  <c r="AP19" i="4"/>
  <c r="AO19" i="4"/>
  <c r="AN19" i="4"/>
  <c r="AM19" i="4"/>
  <c r="AL19" i="4"/>
  <c r="AK19" i="4"/>
  <c r="AJ19" i="4"/>
  <c r="AI19" i="4"/>
  <c r="AH19" i="4"/>
  <c r="AG19" i="4"/>
  <c r="AF19" i="4"/>
  <c r="AE19" i="4"/>
  <c r="AB19" i="4"/>
  <c r="AA19" i="4"/>
  <c r="Y19" i="4"/>
  <c r="X19" i="4"/>
  <c r="V19" i="4"/>
  <c r="U19" i="4"/>
  <c r="T19" i="4"/>
  <c r="S19" i="4"/>
  <c r="Q19" i="4"/>
  <c r="O19" i="4"/>
  <c r="N19" i="4"/>
  <c r="M19" i="4"/>
  <c r="L19" i="4"/>
  <c r="K19" i="4"/>
  <c r="J19" i="4"/>
  <c r="I19" i="4"/>
  <c r="H19" i="4"/>
  <c r="G19" i="4"/>
  <c r="F19" i="4"/>
  <c r="D19" i="4"/>
  <c r="AW18" i="4"/>
  <c r="AV18" i="4"/>
  <c r="AU18" i="4"/>
  <c r="AT18" i="4"/>
  <c r="AR18" i="4"/>
  <c r="AQ18" i="4"/>
  <c r="AP18" i="4"/>
  <c r="AO18" i="4"/>
  <c r="AN18" i="4"/>
  <c r="AM18" i="4"/>
  <c r="AL18" i="4"/>
  <c r="AK18" i="4"/>
  <c r="AJ18" i="4"/>
  <c r="AI18" i="4"/>
  <c r="AH18" i="4"/>
  <c r="AG18" i="4"/>
  <c r="AF18" i="4"/>
  <c r="AE18" i="4"/>
  <c r="AB18" i="4"/>
  <c r="AA18" i="4"/>
  <c r="Y18" i="4"/>
  <c r="X18" i="4"/>
  <c r="V18" i="4"/>
  <c r="U18" i="4"/>
  <c r="T18" i="4"/>
  <c r="S18" i="4"/>
  <c r="Q18" i="4"/>
  <c r="O18" i="4"/>
  <c r="N18" i="4"/>
  <c r="M18" i="4"/>
  <c r="L18" i="4"/>
  <c r="K18" i="4"/>
  <c r="J18" i="4"/>
  <c r="I18" i="4"/>
  <c r="H18" i="4"/>
  <c r="G18" i="4"/>
  <c r="F18" i="4"/>
  <c r="E18" i="4"/>
  <c r="AW17" i="4"/>
  <c r="AV17" i="4"/>
  <c r="AU17" i="4"/>
  <c r="AT17" i="4"/>
  <c r="AR17" i="4"/>
  <c r="AQ17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B17" i="4"/>
  <c r="AA17" i="4"/>
  <c r="Y17" i="4"/>
  <c r="X17" i="4"/>
  <c r="W17" i="4"/>
  <c r="V17" i="4"/>
  <c r="U17" i="4"/>
  <c r="T17" i="4"/>
  <c r="S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AW15" i="4"/>
  <c r="AV15" i="4"/>
  <c r="AU15" i="4"/>
  <c r="AT15" i="4"/>
  <c r="AR15" i="4"/>
  <c r="AQ15" i="4"/>
  <c r="AP15" i="4"/>
  <c r="AO15" i="4"/>
  <c r="AN15" i="4"/>
  <c r="AM15" i="4"/>
  <c r="AL15" i="4"/>
  <c r="AK15" i="4"/>
  <c r="AJ15" i="4"/>
  <c r="AI15" i="4"/>
  <c r="AH15" i="4"/>
  <c r="AG15" i="4"/>
  <c r="AF15" i="4"/>
  <c r="AE15" i="4"/>
  <c r="AB15" i="4"/>
  <c r="AA15" i="4"/>
  <c r="Y15" i="4"/>
  <c r="X15" i="4"/>
  <c r="W15" i="4"/>
  <c r="V15" i="4"/>
  <c r="U15" i="4"/>
  <c r="T15" i="4"/>
  <c r="S15" i="4"/>
  <c r="Q15" i="4"/>
  <c r="P15" i="4"/>
  <c r="O15" i="4"/>
  <c r="N15" i="4"/>
  <c r="M15" i="4"/>
  <c r="L15" i="4"/>
  <c r="K15" i="4"/>
  <c r="J15" i="4"/>
  <c r="I15" i="4"/>
  <c r="H15" i="4"/>
  <c r="G15" i="4"/>
  <c r="D15" i="4"/>
  <c r="E15" i="4"/>
  <c r="F15" i="4"/>
  <c r="AW13" i="4"/>
  <c r="AV13" i="4"/>
  <c r="AU13" i="4"/>
  <c r="AT13" i="4"/>
  <c r="AR13" i="4"/>
  <c r="AQ13" i="4"/>
  <c r="AP13" i="4"/>
  <c r="AO13" i="4"/>
  <c r="AN13" i="4"/>
  <c r="AM13" i="4"/>
  <c r="AL13" i="4"/>
  <c r="AK13" i="4"/>
  <c r="AJ13" i="4"/>
  <c r="AI13" i="4"/>
  <c r="AH13" i="4"/>
  <c r="AG13" i="4"/>
  <c r="AF13" i="4"/>
  <c r="AE13" i="4"/>
  <c r="AB13" i="4"/>
  <c r="AA13" i="4"/>
  <c r="Y13" i="4"/>
  <c r="X13" i="4"/>
  <c r="W13" i="4"/>
  <c r="V13" i="4"/>
  <c r="U13" i="4"/>
  <c r="T13" i="4"/>
  <c r="S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AW12" i="4"/>
  <c r="AV12" i="4"/>
  <c r="AU12" i="4"/>
  <c r="AT12" i="4"/>
  <c r="AR12" i="4"/>
  <c r="AQ12" i="4"/>
  <c r="AP12" i="4"/>
  <c r="AO12" i="4"/>
  <c r="AN12" i="4"/>
  <c r="AM12" i="4"/>
  <c r="AL12" i="4"/>
  <c r="AK12" i="4"/>
  <c r="AJ12" i="4"/>
  <c r="AI12" i="4"/>
  <c r="AH12" i="4"/>
  <c r="AG12" i="4"/>
  <c r="AF12" i="4"/>
  <c r="AE12" i="4"/>
  <c r="AB12" i="4"/>
  <c r="AA12" i="4"/>
  <c r="Y12" i="4"/>
  <c r="X12" i="4"/>
  <c r="W12" i="4"/>
  <c r="V12" i="4"/>
  <c r="U12" i="4"/>
  <c r="T12" i="4"/>
  <c r="S12" i="4"/>
  <c r="Q12" i="4"/>
  <c r="P12" i="4"/>
  <c r="O12" i="4"/>
  <c r="N12" i="4"/>
  <c r="M12" i="4"/>
  <c r="L12" i="4"/>
  <c r="K12" i="4"/>
  <c r="J12" i="4"/>
  <c r="H12" i="4"/>
  <c r="G12" i="4"/>
  <c r="F12" i="4"/>
  <c r="E12" i="4"/>
  <c r="D12" i="4"/>
  <c r="AW11" i="4"/>
  <c r="AV11" i="4"/>
  <c r="AU11" i="4"/>
  <c r="AT11" i="4"/>
  <c r="AR11" i="4"/>
  <c r="AQ11" i="4"/>
  <c r="AP11" i="4"/>
  <c r="AO11" i="4"/>
  <c r="AN11" i="4"/>
  <c r="AM11" i="4"/>
  <c r="AL11" i="4"/>
  <c r="AK11" i="4"/>
  <c r="AJ11" i="4"/>
  <c r="AI11" i="4"/>
  <c r="AH11" i="4"/>
  <c r="AG11" i="4"/>
  <c r="AF11" i="4"/>
  <c r="AE11" i="4"/>
  <c r="AB11" i="4"/>
  <c r="AA11" i="4"/>
  <c r="Y11" i="4"/>
  <c r="X11" i="4"/>
  <c r="W11" i="4"/>
  <c r="V11" i="4"/>
  <c r="U11" i="4"/>
  <c r="T11" i="4"/>
  <c r="S11" i="4"/>
  <c r="Q11" i="4"/>
  <c r="P11" i="4"/>
  <c r="O11" i="4"/>
  <c r="N11" i="4"/>
  <c r="M11" i="4"/>
  <c r="L11" i="4"/>
  <c r="K11" i="4"/>
  <c r="J11" i="4"/>
  <c r="I11" i="4"/>
  <c r="H11" i="4"/>
  <c r="G11" i="4"/>
  <c r="D11" i="4"/>
  <c r="E11" i="4"/>
  <c r="F11" i="4"/>
  <c r="J7" i="4"/>
  <c r="D24" i="4"/>
  <c r="D13" i="4"/>
  <c r="AX23" i="1"/>
  <c r="AY23" i="1"/>
  <c r="AX22" i="1"/>
  <c r="AY22" i="1"/>
  <c r="AX21" i="1"/>
  <c r="AY21" i="1"/>
  <c r="AX20" i="1"/>
  <c r="AY20" i="1"/>
  <c r="AX19" i="1"/>
  <c r="AY19" i="1"/>
  <c r="AX18" i="1"/>
  <c r="AY18" i="1"/>
  <c r="AX17" i="1"/>
  <c r="AY17" i="1"/>
  <c r="AX16" i="1"/>
  <c r="AY16" i="1"/>
  <c r="AX15" i="1"/>
  <c r="AY15" i="1"/>
  <c r="AX14" i="1"/>
  <c r="AY14" i="1"/>
  <c r="AX13" i="1"/>
  <c r="AY13" i="1"/>
  <c r="AX12" i="1"/>
  <c r="AY12" i="1"/>
  <c r="AX11" i="1"/>
  <c r="AY11" i="1"/>
  <c r="AX10" i="1"/>
  <c r="AY10" i="1"/>
  <c r="AX9" i="1"/>
  <c r="AY9" i="1"/>
  <c r="AX8" i="1"/>
  <c r="AY8" i="1"/>
  <c r="AX7" i="1"/>
  <c r="AY7" i="1"/>
  <c r="AX24" i="7"/>
  <c r="AY24" i="7"/>
  <c r="AX23" i="7"/>
  <c r="AY23" i="7"/>
  <c r="AX20" i="7"/>
  <c r="AY20" i="7"/>
  <c r="AX19" i="7"/>
  <c r="AY19" i="7"/>
  <c r="AX18" i="7"/>
  <c r="AX16" i="7"/>
  <c r="AY16" i="7"/>
  <c r="AX15" i="7"/>
  <c r="AY15" i="7"/>
  <c r="AX12" i="7"/>
  <c r="AY12" i="7"/>
  <c r="AX11" i="7"/>
  <c r="AY11" i="7"/>
  <c r="AX10" i="7"/>
  <c r="AX8" i="7"/>
  <c r="AY8" i="7"/>
  <c r="AX7" i="7"/>
  <c r="AY7" i="7"/>
  <c r="AN24" i="3"/>
  <c r="AG24" i="3"/>
  <c r="AI24" i="3"/>
  <c r="AK24" i="3"/>
  <c r="AN23" i="3"/>
  <c r="E23" i="3"/>
  <c r="AG23" i="3"/>
  <c r="AI23" i="3"/>
  <c r="AK23" i="3"/>
  <c r="AN22" i="3"/>
  <c r="F22" i="3"/>
  <c r="I22" i="3"/>
  <c r="M22" i="3"/>
  <c r="N22" i="3"/>
  <c r="AG22" i="3"/>
  <c r="AI22" i="3"/>
  <c r="AK22" i="3"/>
  <c r="AP22" i="3"/>
  <c r="AN21" i="3"/>
  <c r="M21" i="3"/>
  <c r="AG21" i="3"/>
  <c r="AK21" i="3"/>
  <c r="AN20" i="3"/>
  <c r="M20" i="3"/>
  <c r="AE20" i="3"/>
  <c r="AG20" i="3"/>
  <c r="AI20" i="3"/>
  <c r="AJ20" i="3"/>
  <c r="AK20" i="3"/>
  <c r="AP20" i="3"/>
  <c r="AR20" i="3"/>
  <c r="AN19" i="3"/>
  <c r="I19" i="3"/>
  <c r="U19" i="3"/>
  <c r="AI19" i="3"/>
  <c r="AK19" i="3"/>
  <c r="AN18" i="3"/>
  <c r="AG18" i="3"/>
  <c r="AK18" i="3"/>
  <c r="AN17" i="3"/>
  <c r="M17" i="3"/>
  <c r="AG17" i="3"/>
  <c r="AI17" i="3"/>
  <c r="AK17" i="3"/>
  <c r="AN16" i="3"/>
  <c r="D16" i="3"/>
  <c r="AG16" i="3"/>
  <c r="AI16" i="3"/>
  <c r="AK16" i="3"/>
  <c r="AN15" i="3"/>
  <c r="I15" i="3"/>
  <c r="M15" i="3"/>
  <c r="AG15" i="3"/>
  <c r="AI15" i="3"/>
  <c r="AJ15" i="3"/>
  <c r="AK15" i="3"/>
  <c r="AP15" i="3"/>
  <c r="AV15" i="3"/>
  <c r="AN14" i="3"/>
  <c r="AE14" i="3"/>
  <c r="AG14" i="3"/>
  <c r="AK14" i="3"/>
  <c r="AW14" i="3"/>
  <c r="AN13" i="3"/>
  <c r="D13" i="3"/>
  <c r="U13" i="3"/>
  <c r="AE13" i="3"/>
  <c r="AG13" i="3"/>
  <c r="AI13" i="3"/>
  <c r="AK13" i="3"/>
  <c r="AN12" i="3"/>
  <c r="M12" i="3"/>
  <c r="AE12" i="3"/>
  <c r="AG12" i="3"/>
  <c r="AI12" i="3"/>
  <c r="AJ12" i="3"/>
  <c r="AK12" i="3"/>
  <c r="AP12" i="3"/>
  <c r="AW12" i="3"/>
  <c r="AN11" i="3"/>
  <c r="D11" i="3"/>
  <c r="I11" i="3"/>
  <c r="M11" i="3"/>
  <c r="U11" i="3"/>
  <c r="AG11" i="3"/>
  <c r="AI11" i="3"/>
  <c r="AK11" i="3"/>
  <c r="AN10" i="3"/>
  <c r="I10" i="3"/>
  <c r="M10" i="3"/>
  <c r="N10" i="3"/>
  <c r="AG10" i="3"/>
  <c r="AI10" i="3"/>
  <c r="AK10" i="3"/>
  <c r="AK7" i="3"/>
  <c r="AK8" i="3"/>
  <c r="AK9" i="3"/>
  <c r="AP10" i="3"/>
  <c r="AN9" i="3"/>
  <c r="M7" i="3"/>
  <c r="M8" i="3"/>
  <c r="N9" i="3"/>
  <c r="X9" i="3"/>
  <c r="AE9" i="3"/>
  <c r="AG9" i="3"/>
  <c r="AG7" i="3"/>
  <c r="AG8" i="3"/>
  <c r="AI9" i="3"/>
  <c r="AP9" i="3"/>
  <c r="AN8" i="3"/>
  <c r="N8" i="3"/>
  <c r="AN7" i="3"/>
  <c r="U7" i="3"/>
  <c r="X7" i="3"/>
  <c r="AI7" i="3"/>
  <c r="D18" i="4"/>
  <c r="Y7" i="3"/>
  <c r="E15" i="3"/>
  <c r="F21" i="3"/>
  <c r="G12" i="5"/>
  <c r="H7" i="3"/>
  <c r="W16" i="3"/>
  <c r="AB12" i="3"/>
  <c r="U20" i="3"/>
  <c r="AH9" i="5"/>
  <c r="AP8" i="3"/>
  <c r="AQ15" i="3"/>
  <c r="AU14" i="5"/>
  <c r="AV8" i="3"/>
  <c r="AW11" i="3"/>
  <c r="D5" i="8"/>
  <c r="D6" i="8"/>
  <c r="Y24" i="5"/>
  <c r="Y15" i="3"/>
  <c r="AO23" i="5"/>
  <c r="AO24" i="5"/>
  <c r="AO19" i="5"/>
  <c r="AO17" i="5"/>
  <c r="AO13" i="5"/>
  <c r="AO10" i="5"/>
  <c r="AO12" i="5"/>
  <c r="AO9" i="5"/>
  <c r="AO22" i="5"/>
  <c r="AO15" i="5"/>
  <c r="AO22" i="3"/>
  <c r="AO14" i="3"/>
  <c r="AB15" i="5"/>
  <c r="P20" i="5"/>
  <c r="P14" i="5"/>
  <c r="P22" i="5"/>
  <c r="P14" i="3"/>
  <c r="K12" i="5"/>
  <c r="V24" i="5"/>
  <c r="V23" i="5"/>
  <c r="V19" i="5"/>
  <c r="V16" i="5"/>
  <c r="V17" i="5"/>
  <c r="V13" i="5"/>
  <c r="V18" i="5"/>
  <c r="V8" i="5"/>
  <c r="V24" i="3"/>
  <c r="V15" i="5"/>
  <c r="V9" i="5"/>
  <c r="V21" i="3"/>
  <c r="V17" i="3"/>
  <c r="AT23" i="5"/>
  <c r="AT20" i="5"/>
  <c r="AT22" i="5"/>
  <c r="AT17" i="5"/>
  <c r="AT18" i="5"/>
  <c r="AT14" i="5"/>
  <c r="AT10" i="5"/>
  <c r="AT16" i="5"/>
  <c r="AT9" i="5"/>
  <c r="AT21" i="3"/>
  <c r="AT22" i="3"/>
  <c r="AT18" i="3"/>
  <c r="AT14" i="3"/>
  <c r="AO7" i="3"/>
  <c r="K8" i="3"/>
  <c r="G8" i="3"/>
  <c r="AH9" i="3"/>
  <c r="V10" i="3"/>
  <c r="AH13" i="3"/>
  <c r="AO16" i="3"/>
  <c r="V19" i="3"/>
  <c r="G20" i="3"/>
  <c r="AH22" i="3"/>
  <c r="AO23" i="3"/>
  <c r="V23" i="3"/>
  <c r="AT7" i="5"/>
  <c r="AB18" i="5"/>
  <c r="AR24" i="5"/>
  <c r="AR21" i="5"/>
  <c r="AR23" i="5"/>
  <c r="AR18" i="5"/>
  <c r="AR15" i="5"/>
  <c r="AR11" i="5"/>
  <c r="AR22" i="3"/>
  <c r="AR7" i="5"/>
  <c r="AR23" i="3"/>
  <c r="AR19" i="3"/>
  <c r="AM24" i="5"/>
  <c r="AM20" i="5"/>
  <c r="AM22" i="5"/>
  <c r="AM15" i="5"/>
  <c r="AM22" i="3"/>
  <c r="AM7" i="5"/>
  <c r="AM23" i="3"/>
  <c r="AM11" i="3"/>
  <c r="AA23" i="5"/>
  <c r="AA13" i="5"/>
  <c r="AA8" i="5"/>
  <c r="AA21" i="3"/>
  <c r="S22" i="5"/>
  <c r="S15" i="5"/>
  <c r="S11" i="5"/>
  <c r="S8" i="5"/>
  <c r="S24" i="3"/>
  <c r="S12" i="3"/>
  <c r="J16" i="5"/>
  <c r="J13" i="5"/>
  <c r="J12" i="3"/>
  <c r="Y23" i="5"/>
  <c r="Y19" i="5"/>
  <c r="Y20" i="5"/>
  <c r="Y17" i="5"/>
  <c r="Y13" i="5"/>
  <c r="Y18" i="5"/>
  <c r="Y14" i="5"/>
  <c r="Y10" i="5"/>
  <c r="Y11" i="5"/>
  <c r="Y9" i="5"/>
  <c r="Y21" i="3"/>
  <c r="Y22" i="3"/>
  <c r="Y18" i="3"/>
  <c r="Y14" i="3"/>
  <c r="AR7" i="3"/>
  <c r="K7" i="3"/>
  <c r="G7" i="3"/>
  <c r="AH8" i="3"/>
  <c r="F8" i="3"/>
  <c r="AU9" i="3"/>
  <c r="AT10" i="3"/>
  <c r="AO10" i="3"/>
  <c r="AF10" i="3"/>
  <c r="P10" i="3"/>
  <c r="AR11" i="3"/>
  <c r="AH11" i="3"/>
  <c r="Y13" i="3"/>
  <c r="J13" i="3"/>
  <c r="AT16" i="3"/>
  <c r="AM16" i="3"/>
  <c r="Y16" i="3"/>
  <c r="AM17" i="3"/>
  <c r="G17" i="3"/>
  <c r="G18" i="3"/>
  <c r="AT19" i="3"/>
  <c r="V20" i="3"/>
  <c r="G21" i="3"/>
  <c r="V22" i="3"/>
  <c r="AT24" i="3"/>
  <c r="G24" i="3"/>
  <c r="AP7" i="5"/>
  <c r="Y7" i="5"/>
  <c r="H7" i="5"/>
  <c r="AO8" i="5"/>
  <c r="Y8" i="5"/>
  <c r="AP10" i="5"/>
  <c r="AH10" i="5"/>
  <c r="AO11" i="5"/>
  <c r="V11" i="5"/>
  <c r="T12" i="5"/>
  <c r="AR13" i="5"/>
  <c r="S14" i="5"/>
  <c r="AP15" i="5"/>
  <c r="F17" i="5"/>
  <c r="AH19" i="5"/>
  <c r="G19" i="5"/>
  <c r="AT21" i="5"/>
  <c r="Y21" i="5"/>
  <c r="H22" i="5"/>
  <c r="AW24" i="5"/>
  <c r="AW22" i="5"/>
  <c r="AW11" i="5"/>
  <c r="AW10" i="5"/>
  <c r="AW17" i="5"/>
  <c r="AW16" i="5"/>
  <c r="AW7" i="5"/>
  <c r="AW23" i="3"/>
  <c r="AQ21" i="5"/>
  <c r="AQ20" i="5"/>
  <c r="AQ15" i="5"/>
  <c r="AQ19" i="5"/>
  <c r="AQ23" i="5"/>
  <c r="AQ11" i="5"/>
  <c r="AQ7" i="5"/>
  <c r="AQ8" i="5"/>
  <c r="AQ20" i="3"/>
  <c r="AQ16" i="3"/>
  <c r="AE20" i="5"/>
  <c r="AE21" i="5"/>
  <c r="AE24" i="5"/>
  <c r="AE23" i="5"/>
  <c r="AE19" i="5"/>
  <c r="AE18" i="5"/>
  <c r="AE14" i="5"/>
  <c r="AE15" i="5"/>
  <c r="AE11" i="5"/>
  <c r="AE22" i="5"/>
  <c r="AE10" i="5"/>
  <c r="AE22" i="3"/>
  <c r="AE12" i="5"/>
  <c r="AE7" i="5"/>
  <c r="AE23" i="3"/>
  <c r="AE19" i="3"/>
  <c r="AE15" i="3"/>
  <c r="AE11" i="3"/>
  <c r="X20" i="5"/>
  <c r="X18" i="5"/>
  <c r="X14" i="5"/>
  <c r="X22" i="5"/>
  <c r="X11" i="5"/>
  <c r="X22" i="3"/>
  <c r="X23" i="5"/>
  <c r="X16" i="5"/>
  <c r="X13" i="5"/>
  <c r="X10" i="5"/>
  <c r="X23" i="3"/>
  <c r="X19" i="3"/>
  <c r="X15" i="3"/>
  <c r="N21" i="5"/>
  <c r="N24" i="5"/>
  <c r="N22" i="5"/>
  <c r="N20" i="5"/>
  <c r="N15" i="5"/>
  <c r="N23" i="5"/>
  <c r="N19" i="5"/>
  <c r="N16" i="5"/>
  <c r="N12" i="5"/>
  <c r="N17" i="5"/>
  <c r="N13" i="5"/>
  <c r="N7" i="5"/>
  <c r="N23" i="3"/>
  <c r="N18" i="5"/>
  <c r="N14" i="5"/>
  <c r="N11" i="5"/>
  <c r="N8" i="5"/>
  <c r="N24" i="3"/>
  <c r="N20" i="3"/>
  <c r="N16" i="3"/>
  <c r="N12" i="3"/>
  <c r="I22" i="5"/>
  <c r="I23" i="5"/>
  <c r="I19" i="5"/>
  <c r="I16" i="5"/>
  <c r="I20" i="5"/>
  <c r="I17" i="5"/>
  <c r="I13" i="5"/>
  <c r="I12" i="5"/>
  <c r="I8" i="5"/>
  <c r="I24" i="3"/>
  <c r="I11" i="5"/>
  <c r="I9" i="5"/>
  <c r="I21" i="3"/>
  <c r="I17" i="3"/>
  <c r="I13" i="3"/>
  <c r="E24" i="5"/>
  <c r="E14" i="5"/>
  <c r="AV7" i="3"/>
  <c r="AL7" i="3"/>
  <c r="AH7" i="3"/>
  <c r="N7" i="3"/>
  <c r="AU8" i="3"/>
  <c r="V8" i="3"/>
  <c r="I8" i="3"/>
  <c r="AT9" i="3"/>
  <c r="AJ9" i="3"/>
  <c r="Y9" i="3"/>
  <c r="U9" i="3"/>
  <c r="L13" i="3"/>
  <c r="H9" i="3"/>
  <c r="D9" i="3"/>
  <c r="AW10" i="3"/>
  <c r="AR10" i="3"/>
  <c r="AM10" i="3"/>
  <c r="AE10" i="3"/>
  <c r="AE18" i="3"/>
  <c r="AE21" i="3"/>
  <c r="AE24" i="3"/>
  <c r="X10" i="3"/>
  <c r="G10" i="3"/>
  <c r="AV11" i="3"/>
  <c r="AQ11" i="3"/>
  <c r="Y11" i="3"/>
  <c r="H11" i="3"/>
  <c r="AU12" i="3"/>
  <c r="AO12" i="3"/>
  <c r="U12" i="3"/>
  <c r="I12" i="3"/>
  <c r="D12" i="3"/>
  <c r="AV13" i="3"/>
  <c r="AO13" i="3"/>
  <c r="AJ13" i="3"/>
  <c r="X13" i="3"/>
  <c r="AU14" i="3"/>
  <c r="AM14" i="3"/>
  <c r="AH14" i="3"/>
  <c r="T14" i="3"/>
  <c r="N14" i="3"/>
  <c r="I14" i="3"/>
  <c r="AU15" i="3"/>
  <c r="AO15" i="3"/>
  <c r="V15" i="3"/>
  <c r="AR16" i="3"/>
  <c r="X16" i="3"/>
  <c r="G16" i="3"/>
  <c r="V16" i="3"/>
  <c r="AH16" i="3"/>
  <c r="AJ16" i="3"/>
  <c r="AP16" i="3"/>
  <c r="AR17" i="3"/>
  <c r="U17" i="3"/>
  <c r="F17" i="3"/>
  <c r="AQ18" i="3"/>
  <c r="F18" i="3"/>
  <c r="AQ19" i="3"/>
  <c r="Y19" i="3"/>
  <c r="S19" i="3"/>
  <c r="H19" i="3"/>
  <c r="AU20" i="3"/>
  <c r="AO20" i="3"/>
  <c r="AA20" i="3"/>
  <c r="I20" i="3"/>
  <c r="D20" i="3"/>
  <c r="AR21" i="3"/>
  <c r="T21" i="3"/>
  <c r="S22" i="3"/>
  <c r="AT23" i="3"/>
  <c r="AJ23" i="3"/>
  <c r="I23" i="3"/>
  <c r="AR24" i="3"/>
  <c r="AJ24" i="3"/>
  <c r="T24" i="3"/>
  <c r="AO7" i="5"/>
  <c r="V7" i="5"/>
  <c r="AW8" i="5"/>
  <c r="AM8" i="5"/>
  <c r="X8" i="5"/>
  <c r="AW9" i="5"/>
  <c r="AM9" i="5"/>
  <c r="X9" i="5"/>
  <c r="AM10" i="5"/>
  <c r="J10" i="5"/>
  <c r="AM12" i="5"/>
  <c r="AE13" i="5"/>
  <c r="Y16" i="5"/>
  <c r="AR17" i="5"/>
  <c r="S17" i="5"/>
  <c r="I18" i="5"/>
  <c r="AR22" i="5"/>
  <c r="AU23" i="5"/>
  <c r="AU19" i="5"/>
  <c r="AU16" i="5"/>
  <c r="AU20" i="5"/>
  <c r="AU17" i="5"/>
  <c r="AU13" i="5"/>
  <c r="AU15" i="5"/>
  <c r="AU12" i="5"/>
  <c r="AU8" i="5"/>
  <c r="AU9" i="5"/>
  <c r="AU21" i="3"/>
  <c r="AU17" i="3"/>
  <c r="AH21" i="5"/>
  <c r="AH22" i="5"/>
  <c r="AH15" i="5"/>
  <c r="AH16" i="5"/>
  <c r="AH12" i="5"/>
  <c r="AH7" i="5"/>
  <c r="AH23" i="3"/>
  <c r="AH24" i="5"/>
  <c r="AH17" i="5"/>
  <c r="AH14" i="5"/>
  <c r="AH13" i="5"/>
  <c r="AH8" i="5"/>
  <c r="AH24" i="3"/>
  <c r="AH20" i="3"/>
  <c r="T23" i="5"/>
  <c r="T19" i="5"/>
  <c r="T11" i="5"/>
  <c r="T7" i="5"/>
  <c r="T11" i="3"/>
  <c r="G20" i="5"/>
  <c r="G24" i="5"/>
  <c r="G21" i="5"/>
  <c r="G18" i="5"/>
  <c r="G14" i="5"/>
  <c r="G22" i="5"/>
  <c r="G15" i="5"/>
  <c r="G11" i="5"/>
  <c r="G17" i="5"/>
  <c r="G16" i="5"/>
  <c r="G13" i="5"/>
  <c r="G22" i="3"/>
  <c r="G23" i="5"/>
  <c r="G10" i="5"/>
  <c r="G7" i="5"/>
  <c r="G23" i="3"/>
  <c r="G19" i="3"/>
  <c r="G15" i="3"/>
  <c r="G11" i="3"/>
  <c r="P7" i="3"/>
  <c r="AO11" i="3"/>
  <c r="V11" i="3"/>
  <c r="G12" i="3"/>
  <c r="AO17" i="3"/>
  <c r="AU18" i="3"/>
  <c r="AH18" i="3"/>
  <c r="AT12" i="5"/>
  <c r="AT15" i="5"/>
  <c r="V20" i="5"/>
  <c r="AF21" i="5"/>
  <c r="AF15" i="5"/>
  <c r="O21" i="5"/>
  <c r="O18" i="5"/>
  <c r="O15" i="5"/>
  <c r="O11" i="5"/>
  <c r="O22" i="3"/>
  <c r="O19" i="5"/>
  <c r="O13" i="5"/>
  <c r="O7" i="5"/>
  <c r="O19" i="3"/>
  <c r="O15" i="3"/>
  <c r="O11" i="3"/>
  <c r="F21" i="5"/>
  <c r="F22" i="5"/>
  <c r="F20" i="5"/>
  <c r="F23" i="5"/>
  <c r="F19" i="5"/>
  <c r="F16" i="5"/>
  <c r="F10" i="5"/>
  <c r="F7" i="5"/>
  <c r="F23" i="3"/>
  <c r="F14" i="5"/>
  <c r="F8" i="5"/>
  <c r="F24" i="3"/>
  <c r="F12" i="3"/>
  <c r="AM7" i="3"/>
  <c r="O7" i="3"/>
  <c r="S8" i="3"/>
  <c r="J8" i="3"/>
  <c r="Y10" i="3"/>
  <c r="V12" i="3"/>
  <c r="V14" i="3"/>
  <c r="AT17" i="3"/>
  <c r="AV21" i="5"/>
  <c r="AV19" i="5"/>
  <c r="AV15" i="5"/>
  <c r="AV23" i="5"/>
  <c r="AV12" i="5"/>
  <c r="AV20" i="5"/>
  <c r="AV18" i="5"/>
  <c r="AV14" i="5"/>
  <c r="AV13" i="5"/>
  <c r="AV7" i="5"/>
  <c r="AV8" i="5"/>
  <c r="AV24" i="3"/>
  <c r="AV20" i="3"/>
  <c r="AP22" i="5"/>
  <c r="AP23" i="5"/>
  <c r="AP19" i="5"/>
  <c r="AP16" i="5"/>
  <c r="AP21" i="5"/>
  <c r="AP17" i="5"/>
  <c r="AP13" i="5"/>
  <c r="AP8" i="5"/>
  <c r="AP24" i="3"/>
  <c r="AP24" i="5"/>
  <c r="AP18" i="5"/>
  <c r="AP14" i="5"/>
  <c r="AP12" i="5"/>
  <c r="AP9" i="5"/>
  <c r="AP21" i="3"/>
  <c r="AP17" i="3"/>
  <c r="AP13" i="3"/>
  <c r="AJ23" i="5"/>
  <c r="AJ24" i="5"/>
  <c r="AJ20" i="5"/>
  <c r="AJ19" i="5"/>
  <c r="AJ17" i="5"/>
  <c r="AJ13" i="5"/>
  <c r="AJ18" i="5"/>
  <c r="AJ14" i="5"/>
  <c r="AJ10" i="5"/>
  <c r="AJ9" i="5"/>
  <c r="AJ21" i="3"/>
  <c r="AJ21" i="5"/>
  <c r="AJ12" i="5"/>
  <c r="AJ22" i="3"/>
  <c r="AJ18" i="3"/>
  <c r="AJ14" i="3"/>
  <c r="U23" i="5"/>
  <c r="U19" i="5"/>
  <c r="U20" i="5"/>
  <c r="U22" i="5"/>
  <c r="U21" i="5"/>
  <c r="U17" i="5"/>
  <c r="U13" i="5"/>
  <c r="U24" i="5"/>
  <c r="U18" i="5"/>
  <c r="U14" i="5"/>
  <c r="U10" i="5"/>
  <c r="U16" i="5"/>
  <c r="U15" i="5"/>
  <c r="U12" i="5"/>
  <c r="U9" i="5"/>
  <c r="U21" i="3"/>
  <c r="U11" i="5"/>
  <c r="U22" i="3"/>
  <c r="U18" i="3"/>
  <c r="U14" i="3"/>
  <c r="W21" i="5"/>
  <c r="W24" i="5"/>
  <c r="W20" i="5"/>
  <c r="W15" i="5"/>
  <c r="W23" i="5"/>
  <c r="W16" i="5"/>
  <c r="W12" i="5"/>
  <c r="W17" i="5"/>
  <c r="W10" i="5"/>
  <c r="W7" i="5"/>
  <c r="W23" i="3"/>
  <c r="W14" i="5"/>
  <c r="W8" i="5"/>
  <c r="W24" i="3"/>
  <c r="W12" i="3"/>
  <c r="Q19" i="5"/>
  <c r="Q10" i="5"/>
  <c r="Q17" i="3"/>
  <c r="L24" i="5"/>
  <c r="L18" i="5"/>
  <c r="H23" i="5"/>
  <c r="H20" i="5"/>
  <c r="H17" i="5"/>
  <c r="H13" i="5"/>
  <c r="H14" i="5"/>
  <c r="H10" i="5"/>
  <c r="H11" i="5"/>
  <c r="H21" i="3"/>
  <c r="H24" i="5"/>
  <c r="H21" i="5"/>
  <c r="H22" i="3"/>
  <c r="H18" i="3"/>
  <c r="H14" i="3"/>
  <c r="D23" i="5"/>
  <c r="D19" i="5"/>
  <c r="D20" i="5"/>
  <c r="D24" i="5"/>
  <c r="D22" i="5"/>
  <c r="D21" i="5"/>
  <c r="D17" i="5"/>
  <c r="D13" i="5"/>
  <c r="D18" i="5"/>
  <c r="D14" i="5"/>
  <c r="D10" i="5"/>
  <c r="D15" i="5"/>
  <c r="D12" i="5"/>
  <c r="D9" i="5"/>
  <c r="D21" i="3"/>
  <c r="D11" i="5"/>
  <c r="D22" i="3"/>
  <c r="D18" i="3"/>
  <c r="D14" i="3"/>
  <c r="AP7" i="3"/>
  <c r="V7" i="3"/>
  <c r="AT8" i="3"/>
  <c r="AO8" i="3"/>
  <c r="AJ8" i="3"/>
  <c r="Y8" i="3"/>
  <c r="U8" i="3"/>
  <c r="U15" i="3"/>
  <c r="D8" i="3"/>
  <c r="AR9" i="3"/>
  <c r="AM9" i="3"/>
  <c r="O9" i="3"/>
  <c r="K9" i="3"/>
  <c r="G9" i="3"/>
  <c r="AH10" i="3"/>
  <c r="W10" i="3"/>
  <c r="S10" i="3"/>
  <c r="J10" i="3"/>
  <c r="F10" i="3"/>
  <c r="AP11" i="3"/>
  <c r="AJ11" i="3"/>
  <c r="W11" i="3"/>
  <c r="F11" i="3"/>
  <c r="AT12" i="3"/>
  <c r="AM12" i="3"/>
  <c r="Y12" i="3"/>
  <c r="H12" i="3"/>
  <c r="AT13" i="3"/>
  <c r="W13" i="3"/>
  <c r="G13" i="3"/>
  <c r="AR14" i="3"/>
  <c r="G14" i="3"/>
  <c r="AT15" i="3"/>
  <c r="AA15" i="3"/>
  <c r="D15" i="3"/>
  <c r="Y17" i="3"/>
  <c r="J17" i="3"/>
  <c r="D17" i="3"/>
  <c r="AV18" i="3"/>
  <c r="AP18" i="3"/>
  <c r="V18" i="3"/>
  <c r="O18" i="3"/>
  <c r="AV19" i="3"/>
  <c r="AP19" i="3"/>
  <c r="AJ19" i="3"/>
  <c r="F19" i="3"/>
  <c r="AT20" i="3"/>
  <c r="Y20" i="3"/>
  <c r="H20" i="3"/>
  <c r="S21" i="3"/>
  <c r="K21" i="3"/>
  <c r="AP23" i="3"/>
  <c r="Y23" i="3"/>
  <c r="AO24" i="3"/>
  <c r="Y24" i="3"/>
  <c r="AU7" i="5"/>
  <c r="U7" i="5"/>
  <c r="D7" i="5"/>
  <c r="AT8" i="5"/>
  <c r="U8" i="5"/>
  <c r="G8" i="5"/>
  <c r="AV9" i="5"/>
  <c r="W9" i="5"/>
  <c r="N9" i="5"/>
  <c r="G9" i="5"/>
  <c r="O10" i="5"/>
  <c r="I10" i="5"/>
  <c r="AU11" i="5"/>
  <c r="AJ11" i="5"/>
  <c r="Y12" i="5"/>
  <c r="K13" i="5"/>
  <c r="AJ15" i="5"/>
  <c r="Y15" i="5"/>
  <c r="I15" i="5"/>
  <c r="AR16" i="5"/>
  <c r="K16" i="5"/>
  <c r="AE17" i="5"/>
  <c r="AU18" i="5"/>
  <c r="X19" i="5"/>
  <c r="AP20" i="5"/>
  <c r="E20" i="5"/>
  <c r="I21" i="5"/>
  <c r="Y22" i="5"/>
  <c r="AM23" i="5"/>
  <c r="AB23" i="5"/>
  <c r="I24" i="5"/>
  <c r="M24" i="5"/>
  <c r="M22" i="5"/>
  <c r="M23" i="5"/>
  <c r="AI24" i="5"/>
  <c r="AI20" i="5"/>
  <c r="AI21" i="5"/>
  <c r="X7" i="8"/>
  <c r="AX24" i="1"/>
  <c r="AY24" i="1"/>
  <c r="Z5" i="5"/>
  <c r="Y22" i="8"/>
  <c r="Y8" i="8"/>
  <c r="W22" i="8"/>
  <c r="W8" i="8"/>
  <c r="S7" i="8"/>
  <c r="AN7" i="8"/>
  <c r="Z7" i="8"/>
  <c r="AE7" i="8"/>
  <c r="AI7" i="8"/>
  <c r="AM7" i="8"/>
  <c r="AQ7" i="8"/>
  <c r="AT17" i="8"/>
  <c r="AO17" i="8"/>
  <c r="AK17" i="8"/>
  <c r="Q17" i="8"/>
  <c r="D7" i="8"/>
  <c r="G7" i="8"/>
  <c r="AK7" i="8"/>
  <c r="AM22" i="8"/>
  <c r="AI22" i="8"/>
  <c r="U22" i="8"/>
  <c r="S22" i="8"/>
  <c r="F22" i="8"/>
  <c r="O7" i="8"/>
  <c r="V7" i="8"/>
  <c r="AF7" i="8"/>
  <c r="M7" i="8"/>
  <c r="Q7" i="8"/>
  <c r="AS7" i="8"/>
  <c r="S17" i="8"/>
  <c r="O22" i="8"/>
  <c r="O17" i="8"/>
  <c r="O8" i="8"/>
  <c r="M22" i="8"/>
  <c r="K22" i="8"/>
  <c r="J17" i="8"/>
  <c r="F17" i="8"/>
  <c r="D17" i="8"/>
  <c r="P7" i="8"/>
  <c r="AG7" i="8"/>
  <c r="R7" i="8"/>
  <c r="AR7" i="8"/>
  <c r="U7" i="8"/>
  <c r="AE22" i="8"/>
  <c r="Z22" i="8"/>
  <c r="Z17" i="8"/>
  <c r="Z8" i="8"/>
  <c r="K17" i="8"/>
  <c r="AF22" i="8"/>
  <c r="AD22" i="8"/>
  <c r="AA22" i="8"/>
  <c r="D22" i="8"/>
  <c r="D8" i="8"/>
  <c r="AS22" i="8"/>
  <c r="AP22" i="8"/>
  <c r="AN22" i="8"/>
  <c r="AL22" i="8"/>
  <c r="AH22" i="8"/>
  <c r="AH8" i="8"/>
  <c r="Q22" i="8"/>
  <c r="I22" i="8"/>
  <c r="AX20" i="4"/>
  <c r="X22" i="8"/>
  <c r="H22" i="8"/>
  <c r="AT22" i="8"/>
  <c r="AR22" i="8"/>
  <c r="AO22" i="8"/>
  <c r="AO8" i="8"/>
  <c r="AK22" i="8"/>
  <c r="AK8" i="8"/>
  <c r="AG22" i="8"/>
  <c r="N22" i="8"/>
  <c r="N17" i="8"/>
  <c r="N8" i="8"/>
  <c r="L22" i="8"/>
  <c r="J22" i="8"/>
  <c r="G25" i="3"/>
  <c r="Q20" i="3"/>
  <c r="Q15" i="3"/>
  <c r="Q10" i="3"/>
  <c r="Q12" i="3"/>
  <c r="Q14" i="5"/>
  <c r="Q11" i="5"/>
  <c r="Q22" i="5"/>
  <c r="Q20" i="5"/>
  <c r="Q8" i="5"/>
  <c r="Q21" i="3"/>
  <c r="Q7" i="3"/>
  <c r="Q11" i="3"/>
  <c r="Q19" i="3"/>
  <c r="Q18" i="5"/>
  <c r="Q9" i="3"/>
  <c r="L14" i="3"/>
  <c r="L22" i="3"/>
  <c r="L19" i="5"/>
  <c r="L21" i="5"/>
  <c r="L14" i="5"/>
  <c r="L7" i="5"/>
  <c r="L9" i="3"/>
  <c r="L16" i="3"/>
  <c r="L9" i="5"/>
  <c r="L13" i="5"/>
  <c r="L20" i="5"/>
  <c r="Q9" i="5"/>
  <c r="Q13" i="5"/>
  <c r="Q23" i="5"/>
  <c r="Q12" i="5"/>
  <c r="Q23" i="3"/>
  <c r="Q18" i="3"/>
  <c r="Q16" i="3"/>
  <c r="L8" i="3"/>
  <c r="L11" i="5"/>
  <c r="T22" i="5"/>
  <c r="T10" i="5"/>
  <c r="T8" i="5"/>
  <c r="T13" i="3"/>
  <c r="T10" i="3"/>
  <c r="T21" i="5"/>
  <c r="T18" i="5"/>
  <c r="T22" i="3"/>
  <c r="T15" i="3"/>
  <c r="T20" i="3"/>
  <c r="T16" i="5"/>
  <c r="T8" i="3"/>
  <c r="T13" i="5"/>
  <c r="T7" i="3"/>
  <c r="T16" i="3"/>
  <c r="T17" i="5"/>
  <c r="P19" i="5"/>
  <c r="P18" i="5"/>
  <c r="P9" i="5"/>
  <c r="P12" i="5"/>
  <c r="P19" i="3"/>
  <c r="P17" i="5"/>
  <c r="P21" i="5"/>
  <c r="P22" i="3"/>
  <c r="P15" i="5"/>
  <c r="P9" i="3"/>
  <c r="P15" i="3"/>
  <c r="P11" i="3"/>
  <c r="P16" i="5"/>
  <c r="P23" i="3"/>
  <c r="P13" i="5"/>
  <c r="P21" i="3"/>
  <c r="P18" i="3"/>
  <c r="K20" i="5"/>
  <c r="K24" i="5"/>
  <c r="K11" i="5"/>
  <c r="K23" i="3"/>
  <c r="K19" i="5"/>
  <c r="K7" i="5"/>
  <c r="K13" i="3"/>
  <c r="K14" i="5"/>
  <c r="K11" i="3"/>
  <c r="K9" i="5"/>
  <c r="U17" i="8"/>
  <c r="U8" i="8"/>
  <c r="S8" i="8"/>
  <c r="P24" i="3"/>
  <c r="L15" i="5"/>
  <c r="L17" i="5"/>
  <c r="L23" i="5"/>
  <c r="Q21" i="5"/>
  <c r="Q17" i="5"/>
  <c r="Q24" i="5"/>
  <c r="K12" i="3"/>
  <c r="T9" i="5"/>
  <c r="T19" i="3"/>
  <c r="T15" i="5"/>
  <c r="T24" i="5"/>
  <c r="P16" i="3"/>
  <c r="L21" i="3"/>
  <c r="K8" i="5"/>
  <c r="P20" i="3"/>
  <c r="P12" i="3"/>
  <c r="K22" i="5"/>
  <c r="P24" i="5"/>
  <c r="P23" i="5"/>
  <c r="AL19" i="5"/>
  <c r="AL20" i="3"/>
  <c r="AA16" i="3"/>
  <c r="AA24" i="5"/>
  <c r="AA16" i="5"/>
  <c r="AA12" i="5"/>
  <c r="AA9" i="5"/>
  <c r="AA20" i="5"/>
  <c r="AA24" i="3"/>
  <c r="AA13" i="3"/>
  <c r="AA19" i="3"/>
  <c r="AA8" i="3"/>
  <c r="AA23" i="3"/>
  <c r="AA15" i="5"/>
  <c r="AA9" i="3"/>
  <c r="AA22" i="3"/>
  <c r="AA22" i="5"/>
  <c r="AA17" i="5"/>
  <c r="AA11" i="5"/>
  <c r="AA11" i="3"/>
  <c r="AA12" i="3"/>
  <c r="AA14" i="3"/>
  <c r="S17" i="3"/>
  <c r="S21" i="5"/>
  <c r="S16" i="5"/>
  <c r="S7" i="5"/>
  <c r="S15" i="3"/>
  <c r="S12" i="5"/>
  <c r="S20" i="5"/>
  <c r="S20" i="3"/>
  <c r="S9" i="5"/>
  <c r="S18" i="5"/>
  <c r="S14" i="3"/>
  <c r="S24" i="5"/>
  <c r="S23" i="5"/>
  <c r="S10" i="5"/>
  <c r="S16" i="3"/>
  <c r="S18" i="3"/>
  <c r="S13" i="5"/>
  <c r="S7" i="3"/>
  <c r="S11" i="3"/>
  <c r="S13" i="3"/>
  <c r="AA18" i="3"/>
  <c r="AE17" i="8"/>
  <c r="P11" i="5"/>
  <c r="Q22" i="3"/>
  <c r="Y25" i="3"/>
  <c r="T17" i="3"/>
  <c r="P13" i="3"/>
  <c r="T12" i="3"/>
  <c r="T9" i="3"/>
  <c r="P8" i="3"/>
  <c r="AA7" i="3"/>
  <c r="L10" i="5"/>
  <c r="L22" i="5"/>
  <c r="Q13" i="3"/>
  <c r="Q24" i="3"/>
  <c r="Q16" i="5"/>
  <c r="T23" i="3"/>
  <c r="T14" i="5"/>
  <c r="T20" i="5"/>
  <c r="K16" i="3"/>
  <c r="L19" i="3"/>
  <c r="Q8" i="3"/>
  <c r="AL15" i="5"/>
  <c r="AA18" i="5"/>
  <c r="P8" i="5"/>
  <c r="P7" i="5"/>
  <c r="P17" i="3"/>
  <c r="S23" i="3"/>
  <c r="AA17" i="3"/>
  <c r="AA19" i="5"/>
  <c r="K17" i="5"/>
  <c r="T18" i="3"/>
  <c r="K21" i="5"/>
  <c r="P10" i="5"/>
  <c r="AU10" i="5"/>
  <c r="AU19" i="3"/>
  <c r="AU22" i="3"/>
  <c r="AU22" i="5"/>
  <c r="AU24" i="5"/>
  <c r="AU21" i="5"/>
  <c r="AU24" i="3"/>
  <c r="AU13" i="3"/>
  <c r="AU7" i="3"/>
  <c r="AU11" i="3"/>
  <c r="AU10" i="3"/>
  <c r="AU16" i="3"/>
  <c r="AU23" i="3"/>
  <c r="L7" i="3"/>
  <c r="M21" i="5"/>
  <c r="M18" i="5"/>
  <c r="M15" i="5"/>
  <c r="M24" i="3"/>
  <c r="M17" i="5"/>
  <c r="M16" i="5"/>
  <c r="M13" i="5"/>
  <c r="M12" i="5"/>
  <c r="M10" i="5"/>
  <c r="M9" i="5"/>
  <c r="M8" i="5"/>
  <c r="M23" i="3"/>
  <c r="M19" i="3"/>
  <c r="M14" i="3"/>
  <c r="M13" i="3"/>
  <c r="M19" i="5"/>
  <c r="M18" i="3"/>
  <c r="M16" i="3"/>
  <c r="M9" i="3"/>
  <c r="AN5" i="5"/>
  <c r="AX24" i="4"/>
  <c r="AY24" i="4"/>
  <c r="AL7" i="8"/>
  <c r="AT7" i="8"/>
  <c r="AS17" i="8"/>
  <c r="AP17" i="8"/>
  <c r="AN17" i="8"/>
  <c r="AI17" i="8"/>
  <c r="AF17" i="8"/>
  <c r="AM14" i="5"/>
  <c r="AM21" i="5"/>
  <c r="AM16" i="5"/>
  <c r="I9" i="3"/>
  <c r="I18" i="3"/>
  <c r="AT24" i="5"/>
  <c r="AT13" i="5"/>
  <c r="AT19" i="5"/>
  <c r="AT11" i="5"/>
  <c r="AT7" i="3"/>
  <c r="AT11" i="3"/>
  <c r="AT25" i="3"/>
  <c r="AQ14" i="3"/>
  <c r="I16" i="3"/>
  <c r="AI16" i="5"/>
  <c r="AI9" i="5"/>
  <c r="AI8" i="5"/>
  <c r="AI21" i="3"/>
  <c r="AI18" i="3"/>
  <c r="AI14" i="3"/>
  <c r="AI8" i="3"/>
  <c r="K7" i="8"/>
  <c r="E7" i="8"/>
  <c r="X17" i="8"/>
  <c r="L17" i="8"/>
  <c r="H17" i="8"/>
  <c r="AW13" i="3"/>
  <c r="W22" i="3"/>
  <c r="AW24" i="3"/>
  <c r="AX12" i="4"/>
  <c r="F7" i="8"/>
  <c r="J7" i="8"/>
  <c r="N7" i="8"/>
  <c r="AD7" i="8"/>
  <c r="AM17" i="8"/>
  <c r="AM8" i="8"/>
  <c r="AD17" i="8"/>
  <c r="I17" i="8"/>
  <c r="AF20" i="3"/>
  <c r="AF12" i="5"/>
  <c r="AF17" i="3"/>
  <c r="AF12" i="3"/>
  <c r="AF23" i="3"/>
  <c r="AF24" i="3"/>
  <c r="AF11" i="5"/>
  <c r="AF7" i="3"/>
  <c r="AF9" i="3"/>
  <c r="AF16" i="3"/>
  <c r="AF19" i="5"/>
  <c r="AF17" i="5"/>
  <c r="AF14" i="5"/>
  <c r="AF9" i="5"/>
  <c r="AF14" i="3"/>
  <c r="AF11" i="3"/>
  <c r="AF8" i="5"/>
  <c r="AF15" i="3"/>
  <c r="AF13" i="3"/>
  <c r="AF20" i="5"/>
  <c r="AF13" i="5"/>
  <c r="AF10" i="5"/>
  <c r="AF21" i="3"/>
  <c r="AB11" i="5"/>
  <c r="AF7" i="5"/>
  <c r="AB10" i="3"/>
  <c r="AF8" i="3"/>
  <c r="AF18" i="3"/>
  <c r="AF18" i="5"/>
  <c r="AF23" i="5"/>
  <c r="AB13" i="3"/>
  <c r="AB22" i="5"/>
  <c r="AB19" i="5"/>
  <c r="AB24" i="3"/>
  <c r="AB9" i="3"/>
  <c r="AB11" i="3"/>
  <c r="AB14" i="3"/>
  <c r="AB16" i="5"/>
  <c r="AB8" i="5"/>
  <c r="AB9" i="5"/>
  <c r="AB22" i="3"/>
  <c r="AB21" i="5"/>
  <c r="AB12" i="5"/>
  <c r="AB20" i="3"/>
  <c r="AB7" i="3"/>
  <c r="AB19" i="3"/>
  <c r="AB8" i="3"/>
  <c r="AB21" i="3"/>
  <c r="AB24" i="5"/>
  <c r="AB7" i="5"/>
  <c r="AB16" i="3"/>
  <c r="AB17" i="3"/>
  <c r="AB17" i="5"/>
  <c r="AB20" i="5"/>
  <c r="AB14" i="5"/>
  <c r="AB18" i="3"/>
  <c r="AF19" i="3"/>
  <c r="AF16" i="5"/>
  <c r="AF22" i="5"/>
  <c r="AB15" i="3"/>
  <c r="AL21" i="3"/>
  <c r="AL15" i="3"/>
  <c r="AL20" i="5"/>
  <c r="AL13" i="3"/>
  <c r="AL11" i="3"/>
  <c r="AL19" i="3"/>
  <c r="AL10" i="3"/>
  <c r="AL9" i="3"/>
  <c r="AL21" i="5"/>
  <c r="AL16" i="5"/>
  <c r="AL17" i="5"/>
  <c r="AL23" i="3"/>
  <c r="AL8" i="5"/>
  <c r="AL12" i="3"/>
  <c r="AL23" i="5"/>
  <c r="AL14" i="5"/>
  <c r="AL11" i="5"/>
  <c r="AL16" i="3"/>
  <c r="AL17" i="3"/>
  <c r="AL12" i="5"/>
  <c r="AL13" i="5"/>
  <c r="AL10" i="5"/>
  <c r="AL9" i="5"/>
  <c r="AL22" i="3"/>
  <c r="AL18" i="3"/>
  <c r="AL14" i="3"/>
  <c r="AL22" i="5"/>
  <c r="AL24" i="5"/>
  <c r="AL7" i="5"/>
  <c r="AL24" i="3"/>
  <c r="E12" i="3"/>
  <c r="E11" i="3"/>
  <c r="E11" i="5"/>
  <c r="E10" i="5"/>
  <c r="E16" i="3"/>
  <c r="E9" i="3"/>
  <c r="E14" i="3"/>
  <c r="E16" i="5"/>
  <c r="E13" i="5"/>
  <c r="E24" i="3"/>
  <c r="E21" i="3"/>
  <c r="E10" i="3"/>
  <c r="E7" i="3"/>
  <c r="E22" i="5"/>
  <c r="E21" i="5"/>
  <c r="E8" i="5"/>
  <c r="E17" i="3"/>
  <c r="E22" i="3"/>
  <c r="E23" i="5"/>
  <c r="E17" i="5"/>
  <c r="E15" i="5"/>
  <c r="E13" i="3"/>
  <c r="E7" i="5"/>
  <c r="E20" i="3"/>
  <c r="E18" i="3"/>
  <c r="E19" i="5"/>
  <c r="E18" i="5"/>
  <c r="E12" i="5"/>
  <c r="E8" i="3"/>
  <c r="AN25" i="3"/>
  <c r="AB13" i="5"/>
  <c r="AB10" i="5"/>
  <c r="AF22" i="3"/>
  <c r="AF24" i="5"/>
  <c r="E9" i="5"/>
  <c r="AL18" i="5"/>
  <c r="AB23" i="3"/>
  <c r="O8" i="3"/>
  <c r="O23" i="5"/>
  <c r="O13" i="3"/>
  <c r="O9" i="5"/>
  <c r="O14" i="3"/>
  <c r="O10" i="3"/>
  <c r="O12" i="3"/>
  <c r="O17" i="3"/>
  <c r="O24" i="3"/>
  <c r="O16" i="3"/>
  <c r="O8" i="5"/>
  <c r="O14" i="5"/>
  <c r="O24" i="5"/>
  <c r="O17" i="5"/>
  <c r="O23" i="3"/>
  <c r="O20" i="3"/>
  <c r="O20" i="5"/>
  <c r="O22" i="5"/>
  <c r="O12" i="5"/>
  <c r="O16" i="5"/>
  <c r="J19" i="3"/>
  <c r="J14" i="5"/>
  <c r="J21" i="5"/>
  <c r="J12" i="5"/>
  <c r="J17" i="5"/>
  <c r="J20" i="3"/>
  <c r="J11" i="3"/>
  <c r="J24" i="5"/>
  <c r="J19" i="5"/>
  <c r="J8" i="5"/>
  <c r="J23" i="5"/>
  <c r="J7" i="3"/>
  <c r="J21" i="3"/>
  <c r="J9" i="3"/>
  <c r="J22" i="5"/>
  <c r="J7" i="5"/>
  <c r="J24" i="3"/>
  <c r="J14" i="3"/>
  <c r="J9" i="5"/>
  <c r="J18" i="3"/>
  <c r="J15" i="5"/>
  <c r="J23" i="3"/>
  <c r="J16" i="3"/>
  <c r="J18" i="5"/>
  <c r="J15" i="3"/>
  <c r="J22" i="3"/>
  <c r="J11" i="5"/>
  <c r="J20" i="5"/>
  <c r="AL8" i="3"/>
  <c r="E19" i="3"/>
  <c r="O21" i="3"/>
  <c r="AX8" i="4"/>
  <c r="AY8" i="4"/>
  <c r="AQ17" i="5"/>
  <c r="AQ14" i="5"/>
  <c r="F11" i="5"/>
  <c r="AV10" i="5"/>
  <c r="K24" i="3"/>
  <c r="H23" i="3"/>
  <c r="AM20" i="3"/>
  <c r="W19" i="3"/>
  <c r="AH15" i="3"/>
  <c r="AM13" i="3"/>
  <c r="AV10" i="3"/>
  <c r="H8" i="3"/>
  <c r="H16" i="5"/>
  <c r="H9" i="5"/>
  <c r="H18" i="5"/>
  <c r="H19" i="5"/>
  <c r="W20" i="3"/>
  <c r="W18" i="5"/>
  <c r="W13" i="5"/>
  <c r="W19" i="5"/>
  <c r="W22" i="5"/>
  <c r="AV12" i="3"/>
  <c r="AV23" i="3"/>
  <c r="AV17" i="5"/>
  <c r="AV16" i="5"/>
  <c r="AV22" i="5"/>
  <c r="F20" i="3"/>
  <c r="F18" i="5"/>
  <c r="F12" i="5"/>
  <c r="F15" i="5"/>
  <c r="F24" i="5"/>
  <c r="K14" i="3"/>
  <c r="AH12" i="3"/>
  <c r="AH11" i="5"/>
  <c r="AH18" i="5"/>
  <c r="AH23" i="5"/>
  <c r="AH20" i="5"/>
  <c r="AM19" i="5"/>
  <c r="AQ13" i="5"/>
  <c r="K18" i="3"/>
  <c r="K17" i="3"/>
  <c r="AH17" i="3"/>
  <c r="AV16" i="3"/>
  <c r="F16" i="3"/>
  <c r="H13" i="3"/>
  <c r="K10" i="3"/>
  <c r="AQ12" i="3"/>
  <c r="AQ23" i="3"/>
  <c r="AQ12" i="5"/>
  <c r="AQ22" i="5"/>
  <c r="H12" i="5"/>
  <c r="AM19" i="3"/>
  <c r="AM17" i="5"/>
  <c r="K15" i="3"/>
  <c r="K10" i="5"/>
  <c r="K18" i="5"/>
  <c r="AV11" i="5"/>
  <c r="AR8" i="5"/>
  <c r="AR12" i="3"/>
  <c r="AR8" i="3"/>
  <c r="AR9" i="5"/>
  <c r="AR13" i="3"/>
  <c r="AR20" i="5"/>
  <c r="AR14" i="5"/>
  <c r="AR10" i="5"/>
  <c r="AR15" i="3"/>
  <c r="AR18" i="3"/>
  <c r="AR12" i="5"/>
  <c r="AR19" i="5"/>
  <c r="AO21" i="5"/>
  <c r="AO18" i="5"/>
  <c r="AO20" i="5"/>
  <c r="AO14" i="5"/>
  <c r="AO21" i="3"/>
  <c r="AO18" i="3"/>
  <c r="AO19" i="3"/>
  <c r="AO16" i="5"/>
  <c r="AO9" i="3"/>
  <c r="X21" i="3"/>
  <c r="X12" i="3"/>
  <c r="X24" i="5"/>
  <c r="X12" i="5"/>
  <c r="X24" i="3"/>
  <c r="X14" i="3"/>
  <c r="X21" i="5"/>
  <c r="X15" i="5"/>
  <c r="X17" i="5"/>
  <c r="X7" i="5"/>
  <c r="X11" i="3"/>
  <c r="L12" i="5"/>
  <c r="L10" i="3"/>
  <c r="L16" i="5"/>
  <c r="L8" i="5"/>
  <c r="L23" i="3"/>
  <c r="L20" i="3"/>
  <c r="L15" i="3"/>
  <c r="L12" i="3"/>
  <c r="L11" i="3"/>
  <c r="L18" i="3"/>
  <c r="L24" i="3"/>
  <c r="H8" i="5"/>
  <c r="V22" i="5"/>
  <c r="V21" i="5"/>
  <c r="V14" i="5"/>
  <c r="V12" i="5"/>
  <c r="V13" i="3"/>
  <c r="V9" i="3"/>
  <c r="V10" i="5"/>
  <c r="X8" i="3"/>
  <c r="AK25" i="3"/>
  <c r="X17" i="3"/>
  <c r="L17" i="3"/>
  <c r="X18" i="3"/>
  <c r="X20" i="3"/>
  <c r="AV9" i="3"/>
  <c r="AV24" i="5"/>
  <c r="AV14" i="3"/>
  <c r="AV22" i="3"/>
  <c r="AV21" i="3"/>
  <c r="AV17" i="3"/>
  <c r="AQ22" i="3"/>
  <c r="AQ13" i="3"/>
  <c r="AQ10" i="3"/>
  <c r="AQ18" i="5"/>
  <c r="AQ9" i="5"/>
  <c r="AQ21" i="3"/>
  <c r="AQ17" i="3"/>
  <c r="AQ8" i="3"/>
  <c r="AQ24" i="5"/>
  <c r="AQ16" i="5"/>
  <c r="AQ10" i="5"/>
  <c r="AQ24" i="3"/>
  <c r="AQ7" i="3"/>
  <c r="AM24" i="3"/>
  <c r="AM18" i="3"/>
  <c r="AM18" i="5"/>
  <c r="AM11" i="5"/>
  <c r="AM13" i="5"/>
  <c r="AM15" i="3"/>
  <c r="AH21" i="3"/>
  <c r="AH19" i="3"/>
  <c r="W18" i="3"/>
  <c r="W11" i="5"/>
  <c r="W15" i="3"/>
  <c r="W14" i="3"/>
  <c r="W9" i="3"/>
  <c r="W7" i="3"/>
  <c r="K23" i="5"/>
  <c r="K15" i="5"/>
  <c r="K22" i="3"/>
  <c r="K19" i="3"/>
  <c r="K20" i="3"/>
  <c r="H16" i="3"/>
  <c r="H15" i="3"/>
  <c r="H15" i="5"/>
  <c r="H10" i="3"/>
  <c r="H24" i="3"/>
  <c r="F13" i="5"/>
  <c r="F9" i="5"/>
  <c r="F13" i="3"/>
  <c r="F9" i="3"/>
  <c r="F15" i="3"/>
  <c r="F7" i="3"/>
  <c r="AM8" i="3"/>
  <c r="W8" i="3"/>
  <c r="AQ9" i="3"/>
  <c r="F14" i="3"/>
  <c r="W17" i="3"/>
  <c r="H17" i="3"/>
  <c r="AM21" i="3"/>
  <c r="W21" i="3"/>
  <c r="AJ22" i="5"/>
  <c r="AJ7" i="5"/>
  <c r="AJ17" i="3"/>
  <c r="AJ10" i="3"/>
  <c r="AJ16" i="5"/>
  <c r="AJ8" i="5"/>
  <c r="AE17" i="3"/>
  <c r="AE7" i="3"/>
  <c r="AE9" i="5"/>
  <c r="AE16" i="5"/>
  <c r="AE8" i="5"/>
  <c r="AA21" i="5"/>
  <c r="AA14" i="5"/>
  <c r="AA7" i="5"/>
  <c r="AA10" i="5"/>
  <c r="Q7" i="5"/>
  <c r="Q14" i="3"/>
  <c r="Q15" i="5"/>
  <c r="N18" i="3"/>
  <c r="N17" i="3"/>
  <c r="N15" i="3"/>
  <c r="N13" i="3"/>
  <c r="N11" i="3"/>
  <c r="N10" i="5"/>
  <c r="D16" i="5"/>
  <c r="D8" i="5"/>
  <c r="D23" i="3"/>
  <c r="D10" i="3"/>
  <c r="D24" i="3"/>
  <c r="AJ7" i="3"/>
  <c r="D7" i="3"/>
  <c r="AE8" i="3"/>
  <c r="AA10" i="3"/>
  <c r="AE16" i="3"/>
  <c r="N19" i="3"/>
  <c r="D19" i="3"/>
  <c r="N21" i="3"/>
  <c r="AG10" i="5"/>
  <c r="AG12" i="5"/>
  <c r="I7" i="5"/>
  <c r="I14" i="5"/>
  <c r="AG24" i="5"/>
  <c r="AP11" i="5"/>
  <c r="AG19" i="5"/>
  <c r="AG21" i="5"/>
  <c r="AH7" i="8"/>
  <c r="AR17" i="8"/>
  <c r="AQ22" i="8"/>
  <c r="AL17" i="8"/>
  <c r="AJ22" i="8"/>
  <c r="AA17" i="8"/>
  <c r="V22" i="8"/>
  <c r="T22" i="8"/>
  <c r="R22" i="8"/>
  <c r="P22" i="8"/>
  <c r="M17" i="8"/>
  <c r="E22" i="8"/>
  <c r="I7" i="3"/>
  <c r="S9" i="3"/>
  <c r="U10" i="3"/>
  <c r="AP14" i="3"/>
  <c r="AP25" i="3"/>
  <c r="U16" i="3"/>
  <c r="AG19" i="3"/>
  <c r="AG25" i="3"/>
  <c r="AW21" i="3"/>
  <c r="U23" i="3"/>
  <c r="U24" i="3"/>
  <c r="AG8" i="5"/>
  <c r="AI12" i="5"/>
  <c r="AG13" i="5"/>
  <c r="AG17" i="5"/>
  <c r="S19" i="5"/>
  <c r="AG20" i="5"/>
  <c r="AG22" i="5"/>
  <c r="AG23" i="5"/>
  <c r="M20" i="5"/>
  <c r="AQ17" i="8"/>
  <c r="AJ17" i="8"/>
  <c r="G22" i="8"/>
  <c r="AG17" i="8"/>
  <c r="V17" i="8"/>
  <c r="T17" i="8"/>
  <c r="R17" i="8"/>
  <c r="P17" i="8"/>
  <c r="G17" i="8"/>
  <c r="E17" i="8"/>
  <c r="AF8" i="8"/>
  <c r="AI8" i="8"/>
  <c r="F8" i="8"/>
  <c r="AT8" i="8"/>
  <c r="J8" i="8"/>
  <c r="K8" i="8"/>
  <c r="Q8" i="8"/>
  <c r="AD8" i="8"/>
  <c r="M8" i="8"/>
  <c r="AA8" i="8"/>
  <c r="I8" i="8"/>
  <c r="AE8" i="8"/>
  <c r="AN8" i="8"/>
  <c r="AR8" i="8"/>
  <c r="X8" i="8"/>
  <c r="AS8" i="8"/>
  <c r="L8" i="8"/>
  <c r="AG8" i="8"/>
  <c r="H8" i="8"/>
  <c r="AL8" i="8"/>
  <c r="AP8" i="8"/>
  <c r="AK5" i="5"/>
  <c r="P25" i="3"/>
  <c r="AA25" i="3"/>
  <c r="AU25" i="3"/>
  <c r="T25" i="3"/>
  <c r="L25" i="3"/>
  <c r="K25" i="3"/>
  <c r="AL25" i="3"/>
  <c r="M5" i="5"/>
  <c r="M25" i="3"/>
  <c r="S25" i="3"/>
  <c r="AM25" i="3"/>
  <c r="AV25" i="3"/>
  <c r="AO25" i="3"/>
  <c r="AR25" i="3"/>
  <c r="O25" i="3"/>
  <c r="S5" i="5"/>
  <c r="G8" i="8"/>
  <c r="I25" i="3"/>
  <c r="P8" i="8"/>
  <c r="N25" i="3"/>
  <c r="Q25" i="3"/>
  <c r="V25" i="3"/>
  <c r="Y5" i="5"/>
  <c r="AM5" i="5"/>
  <c r="AI25" i="3"/>
  <c r="L5" i="5"/>
  <c r="R5" i="5"/>
  <c r="D25" i="3"/>
  <c r="AA5" i="5"/>
  <c r="AG5" i="5"/>
  <c r="F5" i="5"/>
  <c r="H25" i="3"/>
  <c r="AV5" i="5"/>
  <c r="AB25" i="3"/>
  <c r="AF5" i="5"/>
  <c r="AI5" i="5"/>
  <c r="AF25" i="3"/>
  <c r="R8" i="8"/>
  <c r="AJ8" i="8"/>
  <c r="AJ25" i="3"/>
  <c r="F25" i="3"/>
  <c r="AQ25" i="3"/>
  <c r="J5" i="5"/>
  <c r="K5" i="5"/>
  <c r="O5" i="5"/>
  <c r="W5" i="5"/>
  <c r="AQ5" i="5"/>
  <c r="J25" i="3"/>
  <c r="E25" i="3"/>
  <c r="D5" i="5"/>
  <c r="H5" i="5"/>
  <c r="X5" i="5"/>
  <c r="U25" i="3"/>
  <c r="AB5" i="5"/>
  <c r="E8" i="8"/>
  <c r="T8" i="8"/>
  <c r="AT5" i="5"/>
  <c r="G5" i="5"/>
  <c r="V5" i="5"/>
  <c r="AP5" i="5"/>
  <c r="E5" i="5"/>
  <c r="I5" i="5"/>
  <c r="X25" i="3"/>
  <c r="AE5" i="5"/>
  <c r="AL5" i="5"/>
  <c r="W25" i="3"/>
  <c r="U5" i="5"/>
  <c r="AO5" i="5"/>
  <c r="V8" i="8"/>
  <c r="AQ8" i="8"/>
  <c r="AE25" i="3"/>
  <c r="N5" i="5"/>
  <c r="AH5" i="5"/>
  <c r="AU5" i="5"/>
  <c r="Q5" i="5"/>
  <c r="AJ5" i="5"/>
  <c r="AH25" i="3"/>
  <c r="P5" i="5"/>
  <c r="T5" i="5"/>
  <c r="AR5" i="5"/>
  <c r="AW14" i="5"/>
  <c r="AW9" i="3"/>
  <c r="AW20" i="5"/>
  <c r="AW8" i="3"/>
  <c r="AW7" i="3"/>
  <c r="AW20" i="3"/>
  <c r="AW15" i="3"/>
  <c r="AW12" i="5"/>
  <c r="AW23" i="5"/>
  <c r="AW15" i="5"/>
  <c r="AW18" i="5"/>
  <c r="AW17" i="3"/>
  <c r="AW16" i="3"/>
  <c r="AW18" i="3"/>
  <c r="AW19" i="3"/>
  <c r="AW13" i="5"/>
  <c r="AW22" i="3"/>
  <c r="AW19" i="5"/>
  <c r="AW21" i="5"/>
  <c r="AW5" i="5"/>
  <c r="AW25" i="3"/>
  <c r="AY12" i="4"/>
  <c r="AZ25" i="1"/>
  <c r="AX21" i="3"/>
  <c r="AY21" i="3"/>
  <c r="AB7" i="8"/>
  <c r="AC21" i="5"/>
  <c r="AC17" i="5"/>
  <c r="AC13" i="5"/>
  <c r="AC9" i="5"/>
  <c r="AC24" i="3"/>
  <c r="AC20" i="3"/>
  <c r="AC16" i="3"/>
  <c r="AC12" i="3"/>
  <c r="AC8" i="3"/>
  <c r="AY9" i="4"/>
  <c r="AY20" i="4"/>
  <c r="AC11" i="3"/>
  <c r="AC17" i="3"/>
  <c r="AC22" i="3"/>
  <c r="AC8" i="5"/>
  <c r="AC14" i="5"/>
  <c r="AC19" i="5"/>
  <c r="AC24" i="5"/>
  <c r="AY14" i="4"/>
  <c r="AX13" i="7"/>
  <c r="AY13" i="7"/>
  <c r="AX21" i="7"/>
  <c r="AY21" i="7"/>
  <c r="AC7" i="3"/>
  <c r="AC13" i="3"/>
  <c r="AC18" i="3"/>
  <c r="AC23" i="3"/>
  <c r="AC10" i="5"/>
  <c r="AC15" i="5"/>
  <c r="AC20" i="5"/>
  <c r="AY10" i="7"/>
  <c r="AY18" i="7"/>
  <c r="AY10" i="4"/>
  <c r="AX14" i="7"/>
  <c r="AY14" i="7"/>
  <c r="AY17" i="7"/>
  <c r="AX22" i="7"/>
  <c r="AY22" i="7"/>
  <c r="AB16" i="8"/>
  <c r="AC22" i="4"/>
  <c r="AC9" i="3"/>
  <c r="AC14" i="3"/>
  <c r="AC19" i="3"/>
  <c r="AC11" i="5"/>
  <c r="AC16" i="5"/>
  <c r="AC22" i="5"/>
  <c r="AX9" i="7"/>
  <c r="AY9" i="7"/>
  <c r="AC13" i="4"/>
  <c r="AC10" i="3"/>
  <c r="AC15" i="3"/>
  <c r="AC7" i="5"/>
  <c r="AC12" i="5"/>
  <c r="AC18" i="5"/>
  <c r="AC23" i="5"/>
  <c r="AB17" i="8"/>
  <c r="AB8" i="8"/>
  <c r="AC11" i="4"/>
  <c r="AC19" i="4"/>
  <c r="AX15" i="4"/>
  <c r="AY15" i="4"/>
  <c r="AX7" i="5"/>
  <c r="AY7" i="5"/>
  <c r="AX13" i="4"/>
  <c r="AY13" i="4"/>
  <c r="AX16" i="5"/>
  <c r="AY16" i="5"/>
  <c r="AX9" i="3"/>
  <c r="AY9" i="3"/>
  <c r="AX15" i="5"/>
  <c r="AY15" i="5"/>
  <c r="AX13" i="3"/>
  <c r="AY13" i="3"/>
  <c r="AX24" i="5"/>
  <c r="AY24" i="5"/>
  <c r="AX22" i="3"/>
  <c r="AY22" i="3"/>
  <c r="AX20" i="3"/>
  <c r="AY20" i="3"/>
  <c r="AX17" i="5"/>
  <c r="AY17" i="5"/>
  <c r="AX11" i="4"/>
  <c r="AY11" i="4"/>
  <c r="AX23" i="5"/>
  <c r="AY23" i="5"/>
  <c r="AX15" i="3"/>
  <c r="AY15" i="3"/>
  <c r="AX11" i="5"/>
  <c r="AY11" i="5"/>
  <c r="AX22" i="4"/>
  <c r="AY22" i="4"/>
  <c r="AX10" i="5"/>
  <c r="AY10" i="5"/>
  <c r="AX7" i="3"/>
  <c r="AY7" i="3"/>
  <c r="AC25" i="3"/>
  <c r="AX19" i="5"/>
  <c r="AY19" i="5"/>
  <c r="AX17" i="3"/>
  <c r="AY17" i="3"/>
  <c r="AX8" i="3"/>
  <c r="AY8" i="3"/>
  <c r="AX24" i="3"/>
  <c r="AY24" i="3"/>
  <c r="AX21" i="5"/>
  <c r="AY21" i="5"/>
  <c r="AX23" i="4"/>
  <c r="AY23" i="4"/>
  <c r="AX7" i="4"/>
  <c r="AY7" i="4"/>
  <c r="AX18" i="5"/>
  <c r="AY18" i="5"/>
  <c r="AX10" i="3"/>
  <c r="AY10" i="3"/>
  <c r="AC5" i="5"/>
  <c r="AX19" i="3"/>
  <c r="AY19" i="3"/>
  <c r="AX17" i="4"/>
  <c r="AY17" i="4"/>
  <c r="AX23" i="3"/>
  <c r="AY23" i="3"/>
  <c r="AX21" i="4"/>
  <c r="AY21" i="4"/>
  <c r="AX14" i="5"/>
  <c r="AY14" i="5"/>
  <c r="AX11" i="3"/>
  <c r="AY11" i="3"/>
  <c r="AX12" i="3"/>
  <c r="AY12" i="3"/>
  <c r="AX9" i="5"/>
  <c r="AY9" i="5"/>
  <c r="AX19" i="4"/>
  <c r="AY19" i="4"/>
  <c r="AV8" i="8"/>
  <c r="AW8" i="8"/>
  <c r="AX12" i="5"/>
  <c r="AY12" i="5"/>
  <c r="AX18" i="4"/>
  <c r="AY18" i="4"/>
  <c r="AX22" i="5"/>
  <c r="AY22" i="5"/>
  <c r="AX14" i="3"/>
  <c r="AY14" i="3"/>
  <c r="AX20" i="5"/>
  <c r="AY20" i="5"/>
  <c r="AX18" i="3"/>
  <c r="AY18" i="3"/>
  <c r="AX8" i="5"/>
  <c r="AY8" i="5"/>
  <c r="AX16" i="3"/>
  <c r="AY16" i="3"/>
  <c r="AX13" i="5"/>
  <c r="AY13" i="5"/>
  <c r="AZ25" i="3"/>
  <c r="AZ5" i="5"/>
  <c r="AX5" i="5"/>
  <c r="AY5" i="5"/>
</calcChain>
</file>

<file path=xl/sharedStrings.xml><?xml version="1.0" encoding="utf-8"?>
<sst xmlns="http://schemas.openxmlformats.org/spreadsheetml/2006/main" count="808" uniqueCount="175">
  <si>
    <t>Därav sectio</t>
  </si>
  <si>
    <t>Robsongrupp</t>
  </si>
  <si>
    <t>Antal patienter totalt</t>
  </si>
  <si>
    <t>Relativ storlek av gruppen %</t>
  </si>
  <si>
    <t>Sectiofrekvens i varje grupp %</t>
  </si>
  <si>
    <t>Borås</t>
  </si>
  <si>
    <t>Karlstad</t>
  </si>
  <si>
    <t>Gruppens bidrag till total sectiofrekvens</t>
  </si>
  <si>
    <t>Helsingborg</t>
  </si>
  <si>
    <t>Linköping</t>
  </si>
  <si>
    <t>Västervik</t>
  </si>
  <si>
    <t>B</t>
  </si>
  <si>
    <t>5 A</t>
  </si>
  <si>
    <t>C</t>
  </si>
  <si>
    <t>8 A</t>
  </si>
  <si>
    <t>10 A</t>
  </si>
  <si>
    <t>Total sectiofrekvens</t>
  </si>
  <si>
    <t>Karlskrona</t>
  </si>
  <si>
    <t>1</t>
  </si>
  <si>
    <t>3</t>
  </si>
  <si>
    <t>Sätesbjudning, förstföderska, enkelbörd</t>
  </si>
  <si>
    <t>Sätesbjudning, omföderska, enkelbörd, inkl tidigare kejsarsnitt</t>
  </si>
  <si>
    <r>
      <t xml:space="preserve">Flerbörd, inkl tidigare kejsarsnitt
</t>
    </r>
    <r>
      <rPr>
        <sz val="10"/>
        <rFont val="Arial"/>
      </rPr>
      <t>Spontan förlossningsstart</t>
    </r>
  </si>
  <si>
    <r>
      <t xml:space="preserve">Flerbörd, inkl tidigare kejsarsnitt
</t>
    </r>
    <r>
      <rPr>
        <sz val="10"/>
        <rFont val="Arial"/>
      </rPr>
      <t>Induktion före spontan förlossningsstart (inkl vattenavgång utan värkar)</t>
    </r>
  </si>
  <si>
    <r>
      <t xml:space="preserve">Flerbörd, inkl tidigare kejsarsnitt
</t>
    </r>
    <r>
      <rPr>
        <sz val="10"/>
        <rFont val="Arial"/>
      </rPr>
      <t>Kejsarsnitt före spontan förlossningsstart</t>
    </r>
  </si>
  <si>
    <t>Tvär- eller snedläge, inkl tidigare kejsarsnitt</t>
  </si>
  <si>
    <t>2 B</t>
  </si>
  <si>
    <t>4 B</t>
  </si>
  <si>
    <t>Värnamo</t>
  </si>
  <si>
    <t>Ystad</t>
  </si>
  <si>
    <t>Gällivare</t>
  </si>
  <si>
    <t>Sollefteå</t>
  </si>
  <si>
    <t>Kristianstad</t>
  </si>
  <si>
    <t>Eksjö</t>
  </si>
  <si>
    <t>Karlskoga</t>
  </si>
  <si>
    <t>Falun</t>
  </si>
  <si>
    <t>grupp1</t>
  </si>
  <si>
    <t>grupp2</t>
  </si>
  <si>
    <t>Västerås</t>
  </si>
  <si>
    <t>Hudiksvall</t>
  </si>
  <si>
    <t>Varberg</t>
  </si>
  <si>
    <t>Visby</t>
  </si>
  <si>
    <t>Ej grupp patienter totalt</t>
  </si>
  <si>
    <t>Umeå</t>
  </si>
  <si>
    <t>Skövde</t>
  </si>
  <si>
    <t>Luleå</t>
  </si>
  <si>
    <t>Gävle</t>
  </si>
  <si>
    <t>Jönköping</t>
  </si>
  <si>
    <t>andel grupp1 av grupp 1+2</t>
  </si>
  <si>
    <t>grupp2a</t>
  </si>
  <si>
    <t>grupp2b</t>
  </si>
  <si>
    <t>alla 1+2</t>
  </si>
  <si>
    <t>sectio grupp 1</t>
  </si>
  <si>
    <t>sectio grupp 2a</t>
  </si>
  <si>
    <t>sectio grupp 2b</t>
  </si>
  <si>
    <t>summa</t>
  </si>
  <si>
    <t>Eskilstuna</t>
  </si>
  <si>
    <t>Göteborg</t>
  </si>
  <si>
    <t>Norrköping</t>
  </si>
  <si>
    <t>Uppsala</t>
  </si>
  <si>
    <t>Växjö</t>
  </si>
  <si>
    <t>Halmstad</t>
  </si>
  <si>
    <t>Kalmar</t>
  </si>
  <si>
    <t>Lycksele</t>
  </si>
  <si>
    <t>Norra Älvsborg</t>
  </si>
  <si>
    <t>Skellefteå</t>
  </si>
  <si>
    <t>Sundsvall</t>
  </si>
  <si>
    <t>Södertälje</t>
  </si>
  <si>
    <t>Örebro</t>
  </si>
  <si>
    <t>Örnsköldsvik</t>
  </si>
  <si>
    <t>Östersund</t>
  </si>
  <si>
    <t>Sth -BB Sth</t>
  </si>
  <si>
    <t>Sth -Danderyd</t>
  </si>
  <si>
    <t>Sth -KS Huddinge</t>
  </si>
  <si>
    <t>Sth - KS Solna</t>
  </si>
  <si>
    <t>Sth -Södersjukhuset</t>
  </si>
  <si>
    <t>Lund/Malmö</t>
  </si>
  <si>
    <t>inrapporterat av</t>
  </si>
  <si>
    <t>maria.jonsson@kbh.uu.se</t>
  </si>
  <si>
    <t>Katarina.NilssonSoderstrom@dll.se</t>
  </si>
  <si>
    <t>annica.soderholm@lvn.se</t>
  </si>
  <si>
    <t> frida.ekengard@skane.se;</t>
  </si>
  <si>
    <t>Eva.Nordberg@regionhalland.se</t>
  </si>
  <si>
    <t>anna-lena.bryngelsson@orebroll.se</t>
  </si>
  <si>
    <t>Rolf.Schliker@vll.se</t>
  </si>
  <si>
    <t>maria.palm@lg.se</t>
  </si>
  <si>
    <t>Ellen.Samuelsson@regionhalland.se</t>
  </si>
  <si>
    <t>zoltan.zavaczki@lg.se</t>
  </si>
  <si>
    <t>Sophie.Ramberg@ltdalarna.se</t>
  </si>
  <si>
    <t>lars@ladfors.com</t>
  </si>
  <si>
    <t>gill.kullberg@orebroll.se</t>
  </si>
  <si>
    <t>Assar.Isberg@vll.se</t>
  </si>
  <si>
    <t>pernilla.aberg@gotland.se</t>
  </si>
  <si>
    <t>Förstföderska, enkelbörd, huvudbjudning, fullgången (37+0)
Spontan förlossningsstart</t>
  </si>
  <si>
    <t>Förstföderska, enkelbörd, huvudbjudning, fullgången (37+0)
Induktion före spontan förlossningsstart (inkl vattenavgång utan värkar)</t>
  </si>
  <si>
    <t>Förstföderska, enkelbörd, huvudbjudning, fullgången (37+0)
Kejsarsnitt före spontan förlossningsstart</t>
  </si>
  <si>
    <t>Omföderska, enkelbörd, huvudbjudning, fullgången (37+0). Ej tidigare kejsarsnitt.
Spontan förlossningsstart</t>
  </si>
  <si>
    <t>Omföderska, enkelbörd, huvudbjudning, fullgången (37+0). Ej tidigare kejsarsnitt.
Induktion före spontan förlossningsstart (inkl vattenavgång utan värkar)</t>
  </si>
  <si>
    <t>Omföderska, enkelbörd, huvudbjudning, fullgången (37+0). Ej tidigare kejsarsnitt.
Kejsarsnitt före spontan förlossningsstart</t>
  </si>
  <si>
    <t>Tidigare kejsarsnitt, nu enkelbörd, huvudbjudning, fullgången (37+0)
Spontan förlossningsstart</t>
  </si>
  <si>
    <t>Tidigare kejsarsnitt, nu enkelbörd, huvudbjudning, fullgången (37+0)
Induktion före spontan förlossningsstart (inkl vattenavgång utan värkar)</t>
  </si>
  <si>
    <t>Tidigare kejsarsnitt, nu enkelbörd, huvudbjudning, fullgången (37+0)
Kejsarsnitt före spontan förlossningsstart</t>
  </si>
  <si>
    <t>asa.heldestad@lvn.se</t>
  </si>
  <si>
    <t>Maria.Warnsberg@lj.se</t>
  </si>
  <si>
    <t>Karin.Lundmark@nll.se</t>
  </si>
  <si>
    <t>Jesper.Clausen@skane.se</t>
  </si>
  <si>
    <t>Roland.Boij@lj.se</t>
  </si>
  <si>
    <t>lisa.lindholm.jansson@ltkalmar.se</t>
  </si>
  <si>
    <t>per.buchhave@ltblekinge.se</t>
  </si>
  <si>
    <t>Agneta.Hansson@liv.se</t>
  </si>
  <si>
    <t>Mona.L.Nilsson@skane.se</t>
  </si>
  <si>
    <t>Marie.Blomberg@lio.se</t>
  </si>
  <si>
    <t>Agneta.Werner@lio.se</t>
  </si>
  <si>
    <t>ann.hjelm@bbstockholm.se</t>
  </si>
  <si>
    <t>karin.pettersson@karolinska.se</t>
  </si>
  <si>
    <t>sissel.saltvedt@karolinska.se</t>
  </si>
  <si>
    <t>eva.eneroth-grimfors@sodersjukhuset.se</t>
  </si>
  <si>
    <t>marie.vikstrom.bolin@lvn.se</t>
  </si>
  <si>
    <t>maria.karrstrom@sodertaljesjukhus.se</t>
  </si>
  <si>
    <t>torbjorn.sodergren@ltv.se</t>
  </si>
  <si>
    <t>eva.spetz@jll.se</t>
  </si>
  <si>
    <t>Prematur (37+0), enkelbörd, huvudbjudning, inkl tidigare kejsarsnitt
Spontan förlossningsstart</t>
  </si>
  <si>
    <t>Prematur (37+0), enkelbörd, huvudbjudning, inkl tidigare kejsarsnitt
Induktion före spontan förlossningsstart (inkl vattenavgång utan värkar)</t>
  </si>
  <si>
    <t>Prematur (37+0), enkelbörd, huvudbjudning, inkl tidigare kejsarsnitt
Kejsarsnitt före spontan förlossningsstart</t>
  </si>
  <si>
    <t>jan.leyon@vgregion.se</t>
  </si>
  <si>
    <t> Christina Gunnervik christina.gunnervik@lj.se;</t>
  </si>
  <si>
    <t>Fagerberg Marie Marie.Fagerberg@skane.se</t>
  </si>
  <si>
    <t>MAX</t>
  </si>
  <si>
    <t>MIN</t>
  </si>
  <si>
    <t>TOTAL SECTIO FREKVENS ALLA GRUPP1 + GRUPP2</t>
  </si>
  <si>
    <t>TOTALT</t>
  </si>
  <si>
    <t>ej grupperade sectio</t>
  </si>
  <si>
    <t>summa sectio</t>
  </si>
  <si>
    <t>Nyköping</t>
  </si>
  <si>
    <t>median</t>
  </si>
  <si>
    <t>totalt</t>
  </si>
  <si>
    <t>SVERIGE</t>
  </si>
  <si>
    <t>Sverige</t>
  </si>
  <si>
    <t>sm5sic@gmail.com.</t>
  </si>
  <si>
    <t>Patientklassifikation enligt Robson 2014-01-01--2014-12-31</t>
  </si>
  <si>
    <t>Sth -BB Sophia</t>
  </si>
  <si>
    <t>marie-louise.helander@vgregion.se</t>
  </si>
  <si>
    <t>karin.pihl@vgregion.se</t>
  </si>
  <si>
    <t>malin.olsson@vgregion.se</t>
  </si>
  <si>
    <t>annette.lindgren@regiongavleborg.se</t>
  </si>
  <si>
    <t>christine.petersson@ltkalmar.se</t>
  </si>
  <si>
    <t>anna-stina.wanby@ltkalmar.se</t>
  </si>
  <si>
    <t>pernilla.engstrom@ltblekinge.se</t>
  </si>
  <si>
    <t>Hanna.Q.Nordlof@skane.se</t>
  </si>
  <si>
    <t>anna.c.hagman@vgregion.se</t>
  </si>
  <si>
    <t>Aino.Borjars-Treijs@dll.se</t>
  </si>
  <si>
    <t>Gun.Nilsson@vll.se</t>
  </si>
  <si>
    <t>Michael.Algovik@bbsophia.se</t>
  </si>
  <si>
    <t>birgitta.morlin@ds.se</t>
  </si>
  <si>
    <t>sophia.brismar-wendel@ds.se</t>
  </si>
  <si>
    <t>anna.sand@karolinska.se</t>
  </si>
  <si>
    <t>per.kempe@lvn.se</t>
  </si>
  <si>
    <t>pepita.knuutila@akademiska.se</t>
  </si>
  <si>
    <t>lena.ahlbin@ltv.se</t>
  </si>
  <si>
    <t>Margareta.Steinwall@skane.se</t>
  </si>
  <si>
    <t>anna-lena.bryngelsson@regionorebrolan.se</t>
  </si>
  <si>
    <t>nationell sectio frekvens</t>
  </si>
  <si>
    <t>Robson 1 frekvens kejsarsnitt 2014</t>
  </si>
  <si>
    <t>SECTIO FR GR1</t>
  </si>
  <si>
    <t>SECTIO GR 2 A</t>
  </si>
  <si>
    <t>SECTIO 1+2</t>
  </si>
  <si>
    <t>SPONTAN</t>
  </si>
  <si>
    <t>INDUKTION</t>
  </si>
  <si>
    <t>maria.lundgren@kronoberg.se</t>
  </si>
  <si>
    <t>3+4b</t>
  </si>
  <si>
    <t>1+2a+2b</t>
  </si>
  <si>
    <t>andel 2b av 1+2</t>
  </si>
  <si>
    <t>1+2</t>
  </si>
  <si>
    <t>sectio alla 1+2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</si>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</sst>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8" x14ac:knownFonts="1">
    <font>
      <sz val="10"/>
      <name val="Arial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3"/>
      <color indexed="63"/>
      <name val="Segoe UI"/>
      <family val="2"/>
    </font>
    <font>
      <sz val="12"/>
      <color indexed="10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u/>
      <sz val="10"/>
      <color indexed="8"/>
      <name val="Arial"/>
      <family val="2"/>
    </font>
    <font>
      <sz val="13"/>
      <color indexed="8"/>
      <name val="Segoe UI"/>
      <family val="2"/>
    </font>
    <font>
      <sz val="12"/>
      <color indexed="8"/>
      <name val="Segoe UI"/>
      <family val="2"/>
    </font>
    <font>
      <u/>
      <sz val="12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Segoe UI"/>
      <family val="2"/>
    </font>
    <font>
      <sz val="8"/>
      <name val="Arial"/>
      <family val="2"/>
    </font>
    <font>
      <sz val="12"/>
      <color indexed="62"/>
      <name val="Arial"/>
      <family val="2"/>
    </font>
    <font>
      <u/>
      <sz val="10"/>
      <color theme="10"/>
      <name val="Arial"/>
      <family val="2"/>
    </font>
    <font>
      <b/>
      <sz val="11"/>
      <color rgb="FF000000"/>
      <name val="Arial"/>
      <family val="2"/>
    </font>
    <font>
      <u/>
      <sz val="10"/>
      <color theme="11"/>
      <name val="Arial"/>
    </font>
    <font>
      <sz val="12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67">
    <xf numFmtId="0" fontId="0" fillId="0" borderId="0"/>
    <xf numFmtId="0" fontId="2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288">
    <xf numFmtId="0" fontId="0" fillId="0" borderId="0" xfId="0"/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Fill="1"/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/>
    <xf numFmtId="0" fontId="6" fillId="0" borderId="6" xfId="0" applyFont="1" applyBorder="1" applyAlignment="1">
      <alignment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49" fontId="8" fillId="0" borderId="2" xfId="0" applyNumberFormat="1" applyFont="1" applyBorder="1" applyAlignment="1">
      <alignment horizontal="center"/>
    </xf>
    <xf numFmtId="49" fontId="8" fillId="0" borderId="6" xfId="0" applyNumberFormat="1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49" fontId="8" fillId="0" borderId="8" xfId="0" applyNumberFormat="1" applyFont="1" applyBorder="1" applyAlignment="1">
      <alignment horizontal="center"/>
    </xf>
    <xf numFmtId="0" fontId="6" fillId="0" borderId="5" xfId="0" applyFont="1" applyBorder="1" applyAlignment="1">
      <alignment wrapText="1"/>
    </xf>
    <xf numFmtId="0" fontId="6" fillId="0" borderId="0" xfId="0" applyFont="1" applyAlignment="1">
      <alignment wrapText="1"/>
    </xf>
    <xf numFmtId="49" fontId="8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wrapText="1"/>
    </xf>
    <xf numFmtId="49" fontId="8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wrapText="1"/>
    </xf>
    <xf numFmtId="49" fontId="8" fillId="0" borderId="13" xfId="0" applyNumberFormat="1" applyFont="1" applyBorder="1" applyAlignment="1">
      <alignment horizontal="center"/>
    </xf>
    <xf numFmtId="0" fontId="6" fillId="0" borderId="14" xfId="0" applyFont="1" applyBorder="1" applyAlignment="1">
      <alignment wrapText="1"/>
    </xf>
    <xf numFmtId="0" fontId="6" fillId="0" borderId="15" xfId="0" applyFont="1" applyBorder="1" applyAlignment="1">
      <alignment wrapText="1"/>
    </xf>
    <xf numFmtId="49" fontId="8" fillId="0" borderId="16" xfId="0" applyNumberFormat="1" applyFont="1" applyBorder="1" applyAlignment="1">
      <alignment horizontal="center"/>
    </xf>
    <xf numFmtId="0" fontId="6" fillId="0" borderId="1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/>
    <xf numFmtId="9" fontId="0" fillId="0" borderId="0" xfId="2" applyFont="1"/>
    <xf numFmtId="0" fontId="7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10" fillId="0" borderId="0" xfId="0" applyFont="1" applyFill="1"/>
    <xf numFmtId="0" fontId="10" fillId="0" borderId="0" xfId="0" applyFont="1" applyFill="1" applyAlignment="1">
      <alignment horizontal="left"/>
    </xf>
    <xf numFmtId="0" fontId="4" fillId="0" borderId="0" xfId="0" applyFont="1" applyFill="1" applyAlignment="1">
      <alignment horizontal="right"/>
    </xf>
    <xf numFmtId="164" fontId="4" fillId="0" borderId="0" xfId="0" applyNumberFormat="1" applyFont="1" applyFill="1" applyAlignment="1">
      <alignment horizontal="right"/>
    </xf>
    <xf numFmtId="164" fontId="4" fillId="0" borderId="0" xfId="2" applyNumberFormat="1" applyFont="1" applyFill="1" applyBorder="1" applyAlignment="1">
      <alignment horizontal="center" wrapText="1"/>
    </xf>
    <xf numFmtId="0" fontId="4" fillId="0" borderId="0" xfId="0" applyNumberFormat="1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Border="1" applyAlignment="1"/>
    <xf numFmtId="0" fontId="10" fillId="0" borderId="0" xfId="0" applyFont="1" applyFill="1" applyAlignment="1"/>
    <xf numFmtId="164" fontId="10" fillId="0" borderId="2" xfId="2" applyNumberFormat="1" applyFont="1" applyFill="1" applyBorder="1"/>
    <xf numFmtId="164" fontId="10" fillId="0" borderId="0" xfId="2" applyNumberFormat="1" applyFont="1" applyFill="1"/>
    <xf numFmtId="164" fontId="4" fillId="0" borderId="0" xfId="2" applyNumberFormat="1" applyFont="1" applyFill="1" applyBorder="1" applyAlignment="1">
      <alignment wrapText="1"/>
    </xf>
    <xf numFmtId="0" fontId="10" fillId="0" borderId="0" xfId="0" applyFont="1" applyAlignment="1"/>
    <xf numFmtId="0" fontId="4" fillId="0" borderId="0" xfId="0" applyFont="1" applyAlignment="1"/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left"/>
    </xf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/>
    <xf numFmtId="0" fontId="5" fillId="2" borderId="0" xfId="0" applyFont="1" applyFill="1" applyAlignment="1">
      <alignment horizontal="right"/>
    </xf>
    <xf numFmtId="164" fontId="5" fillId="2" borderId="0" xfId="0" applyNumberFormat="1" applyFont="1" applyFill="1" applyAlignment="1">
      <alignment horizontal="right"/>
    </xf>
    <xf numFmtId="164" fontId="5" fillId="2" borderId="19" xfId="2" applyNumberFormat="1" applyFont="1" applyFill="1" applyBorder="1" applyAlignment="1">
      <alignment horizontal="center" wrapText="1"/>
    </xf>
    <xf numFmtId="164" fontId="5" fillId="2" borderId="0" xfId="2" applyNumberFormat="1" applyFont="1" applyFill="1" applyBorder="1" applyAlignment="1">
      <alignment horizontal="center" wrapText="1"/>
    </xf>
    <xf numFmtId="0" fontId="5" fillId="2" borderId="0" xfId="0" applyFont="1" applyFill="1"/>
    <xf numFmtId="164" fontId="10" fillId="2" borderId="2" xfId="0" applyNumberFormat="1" applyFont="1" applyFill="1" applyBorder="1" applyAlignment="1">
      <alignment horizontal="center"/>
    </xf>
    <xf numFmtId="164" fontId="10" fillId="2" borderId="2" xfId="2" applyNumberFormat="1" applyFont="1" applyFill="1" applyBorder="1" applyAlignment="1">
      <alignment horizontal="center"/>
    </xf>
    <xf numFmtId="0" fontId="10" fillId="2" borderId="0" xfId="0" applyFont="1" applyFill="1"/>
    <xf numFmtId="0" fontId="6" fillId="2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10" fillId="2" borderId="0" xfId="0" applyFont="1" applyFill="1" applyBorder="1" applyAlignment="1"/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1" fontId="4" fillId="2" borderId="0" xfId="0" applyNumberFormat="1" applyFont="1" applyFill="1" applyAlignment="1">
      <alignment horizontal="right"/>
    </xf>
    <xf numFmtId="1" fontId="10" fillId="2" borderId="0" xfId="0" applyNumberFormat="1" applyFont="1" applyFill="1"/>
    <xf numFmtId="0" fontId="6" fillId="2" borderId="0" xfId="0" applyFont="1" applyFill="1"/>
    <xf numFmtId="164" fontId="10" fillId="2" borderId="0" xfId="0" applyNumberFormat="1" applyFont="1" applyFill="1"/>
    <xf numFmtId="0" fontId="4" fillId="0" borderId="14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9" fontId="10" fillId="0" borderId="0" xfId="2" applyFont="1" applyFill="1"/>
    <xf numFmtId="9" fontId="4" fillId="0" borderId="18" xfId="2" applyFont="1" applyFill="1" applyBorder="1"/>
    <xf numFmtId="0" fontId="14" fillId="3" borderId="0" xfId="0" applyFont="1" applyFill="1" applyAlignment="1">
      <alignment wrapText="1"/>
    </xf>
    <xf numFmtId="0" fontId="15" fillId="3" borderId="0" xfId="0" applyFont="1" applyFill="1" applyAlignment="1">
      <alignment wrapText="1"/>
    </xf>
    <xf numFmtId="0" fontId="16" fillId="0" borderId="0" xfId="1" applyFont="1" applyAlignment="1">
      <alignment wrapText="1"/>
    </xf>
    <xf numFmtId="0" fontId="17" fillId="0" borderId="0" xfId="0" applyFont="1" applyAlignment="1">
      <alignment wrapText="1"/>
    </xf>
    <xf numFmtId="0" fontId="16" fillId="3" borderId="0" xfId="1" applyFont="1" applyFill="1" applyAlignment="1">
      <alignment wrapText="1"/>
    </xf>
    <xf numFmtId="0" fontId="18" fillId="0" borderId="0" xfId="0" applyFont="1" applyAlignment="1">
      <alignment wrapText="1"/>
    </xf>
    <xf numFmtId="0" fontId="19" fillId="0" borderId="0" xfId="1" applyFont="1" applyAlignment="1">
      <alignment wrapText="1"/>
    </xf>
    <xf numFmtId="0" fontId="20" fillId="3" borderId="0" xfId="0" applyFont="1" applyFill="1" applyAlignment="1">
      <alignment wrapText="1"/>
    </xf>
    <xf numFmtId="0" fontId="21" fillId="0" borderId="0" xfId="0" applyFont="1" applyAlignment="1">
      <alignment wrapText="1"/>
    </xf>
    <xf numFmtId="0" fontId="16" fillId="2" borderId="0" xfId="1" applyFont="1" applyFill="1" applyAlignment="1">
      <alignment wrapText="1"/>
    </xf>
    <xf numFmtId="0" fontId="10" fillId="2" borderId="0" xfId="0" applyFont="1" applyFill="1" applyAlignment="1"/>
    <xf numFmtId="0" fontId="3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 applyAlignment="1"/>
    <xf numFmtId="0" fontId="6" fillId="2" borderId="0" xfId="0" applyFont="1" applyFill="1" applyAlignment="1">
      <alignment horizontal="right"/>
    </xf>
    <xf numFmtId="164" fontId="6" fillId="2" borderId="0" xfId="0" applyNumberFormat="1" applyFont="1" applyFill="1" applyAlignment="1"/>
    <xf numFmtId="164" fontId="6" fillId="2" borderId="0" xfId="2" applyNumberFormat="1" applyFont="1" applyFill="1" applyBorder="1" applyAlignment="1">
      <alignment horizontal="center" wrapText="1"/>
    </xf>
    <xf numFmtId="0" fontId="0" fillId="2" borderId="0" xfId="0" applyFill="1" applyBorder="1" applyAlignment="1"/>
    <xf numFmtId="0" fontId="4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49" fontId="8" fillId="2" borderId="9" xfId="0" applyNumberFormat="1" applyFont="1" applyFill="1" applyBorder="1" applyAlignment="1">
      <alignment horizontal="center"/>
    </xf>
    <xf numFmtId="0" fontId="6" fillId="2" borderId="10" xfId="0" applyFont="1" applyFill="1" applyBorder="1" applyAlignment="1">
      <alignment wrapText="1"/>
    </xf>
    <xf numFmtId="164" fontId="10" fillId="2" borderId="9" xfId="2" applyNumberFormat="1" applyFont="1" applyFill="1" applyBorder="1"/>
    <xf numFmtId="49" fontId="8" fillId="2" borderId="7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wrapText="1"/>
    </xf>
    <xf numFmtId="164" fontId="10" fillId="2" borderId="7" xfId="2" applyNumberFormat="1" applyFont="1" applyFill="1" applyBorder="1"/>
    <xf numFmtId="49" fontId="8" fillId="2" borderId="13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wrapText="1"/>
    </xf>
    <xf numFmtId="164" fontId="10" fillId="2" borderId="6" xfId="2" applyNumberFormat="1" applyFont="1" applyFill="1" applyBorder="1"/>
    <xf numFmtId="49" fontId="8" fillId="2" borderId="8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wrapText="1"/>
    </xf>
    <xf numFmtId="164" fontId="10" fillId="2" borderId="16" xfId="2" applyNumberFormat="1" applyFont="1" applyFill="1" applyBorder="1" applyAlignment="1"/>
    <xf numFmtId="49" fontId="8" fillId="2" borderId="11" xfId="0" applyNumberFormat="1" applyFont="1" applyFill="1" applyBorder="1" applyAlignment="1">
      <alignment horizontal="center"/>
    </xf>
    <xf numFmtId="0" fontId="6" fillId="2" borderId="12" xfId="0" applyFont="1" applyFill="1" applyBorder="1" applyAlignment="1">
      <alignment wrapText="1"/>
    </xf>
    <xf numFmtId="164" fontId="10" fillId="2" borderId="11" xfId="2" applyNumberFormat="1" applyFont="1" applyFill="1" applyBorder="1"/>
    <xf numFmtId="0" fontId="6" fillId="2" borderId="7" xfId="0" applyFont="1" applyFill="1" applyBorder="1" applyAlignment="1">
      <alignment wrapText="1"/>
    </xf>
    <xf numFmtId="0" fontId="6" fillId="2" borderId="11" xfId="0" applyFont="1" applyFill="1" applyBorder="1" applyAlignment="1">
      <alignment wrapText="1"/>
    </xf>
    <xf numFmtId="164" fontId="10" fillId="2" borderId="2" xfId="2" applyNumberFormat="1" applyFont="1" applyFill="1" applyBorder="1" applyAlignment="1"/>
    <xf numFmtId="49" fontId="8" fillId="2" borderId="16" xfId="0" applyNumberFormat="1" applyFont="1" applyFill="1" applyBorder="1" applyAlignment="1">
      <alignment horizontal="center"/>
    </xf>
    <xf numFmtId="0" fontId="6" fillId="2" borderId="17" xfId="0" applyFont="1" applyFill="1" applyBorder="1" applyAlignment="1">
      <alignment wrapText="1"/>
    </xf>
    <xf numFmtId="164" fontId="10" fillId="2" borderId="11" xfId="2" applyNumberFormat="1" applyFont="1" applyFill="1" applyBorder="1" applyAlignment="1"/>
    <xf numFmtId="0" fontId="6" fillId="2" borderId="15" xfId="0" applyFont="1" applyFill="1" applyBorder="1" applyAlignment="1">
      <alignment wrapText="1"/>
    </xf>
    <xf numFmtId="164" fontId="10" fillId="2" borderId="8" xfId="2" applyNumberFormat="1" applyFont="1" applyFill="1" applyBorder="1"/>
    <xf numFmtId="0" fontId="6" fillId="2" borderId="8" xfId="0" applyFont="1" applyFill="1" applyBorder="1" applyAlignment="1">
      <alignment wrapText="1"/>
    </xf>
    <xf numFmtId="49" fontId="8" fillId="2" borderId="2" xfId="0" applyNumberFormat="1" applyFont="1" applyFill="1" applyBorder="1" applyAlignment="1">
      <alignment horizontal="center"/>
    </xf>
    <xf numFmtId="164" fontId="10" fillId="2" borderId="2" xfId="2" applyNumberFormat="1" applyFont="1" applyFill="1" applyBorder="1"/>
    <xf numFmtId="49" fontId="8" fillId="2" borderId="6" xfId="0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0" fillId="2" borderId="0" xfId="0" applyFill="1" applyBorder="1" applyAlignment="1">
      <alignment horizontal="center"/>
    </xf>
    <xf numFmtId="164" fontId="10" fillId="2" borderId="0" xfId="2" applyNumberFormat="1" applyFont="1" applyFill="1" applyBorder="1"/>
    <xf numFmtId="0" fontId="4" fillId="2" borderId="0" xfId="0" applyNumberFormat="1" applyFont="1" applyFill="1"/>
    <xf numFmtId="164" fontId="10" fillId="2" borderId="0" xfId="2" applyNumberFormat="1" applyFont="1" applyFill="1" applyBorder="1" applyAlignment="1"/>
    <xf numFmtId="0" fontId="10" fillId="2" borderId="0" xfId="0" applyFont="1" applyFill="1" applyBorder="1" applyAlignment="1">
      <alignment horizontal="center"/>
    </xf>
    <xf numFmtId="164" fontId="10" fillId="2" borderId="0" xfId="2" applyNumberFormat="1" applyFont="1" applyFill="1"/>
    <xf numFmtId="165" fontId="10" fillId="2" borderId="0" xfId="0" applyNumberFormat="1" applyFont="1" applyFill="1" applyBorder="1"/>
    <xf numFmtId="164" fontId="10" fillId="2" borderId="0" xfId="0" applyNumberFormat="1" applyFont="1" applyFill="1" applyBorder="1"/>
    <xf numFmtId="164" fontId="10" fillId="2" borderId="0" xfId="0" applyNumberFormat="1" applyFont="1" applyFill="1" applyBorder="1" applyAlignment="1"/>
    <xf numFmtId="164" fontId="10" fillId="0" borderId="1" xfId="2" applyNumberFormat="1" applyFont="1" applyFill="1" applyBorder="1"/>
    <xf numFmtId="0" fontId="6" fillId="0" borderId="18" xfId="0" applyFont="1" applyFill="1" applyBorder="1" applyAlignment="1">
      <alignment horizontal="center"/>
    </xf>
    <xf numFmtId="164" fontId="0" fillId="0" borderId="18" xfId="0" applyNumberFormat="1" applyFill="1" applyBorder="1"/>
    <xf numFmtId="1" fontId="0" fillId="0" borderId="18" xfId="0" applyNumberFormat="1" applyFill="1" applyBorder="1"/>
    <xf numFmtId="9" fontId="10" fillId="0" borderId="0" xfId="2" applyFont="1" applyFill="1" applyAlignment="1"/>
    <xf numFmtId="9" fontId="6" fillId="0" borderId="18" xfId="2" applyFont="1" applyFill="1" applyBorder="1" applyAlignment="1">
      <alignment horizontal="center"/>
    </xf>
    <xf numFmtId="9" fontId="0" fillId="0" borderId="18" xfId="2" applyFont="1" applyFill="1" applyBorder="1"/>
    <xf numFmtId="9" fontId="10" fillId="0" borderId="0" xfId="2" applyFont="1" applyAlignment="1"/>
    <xf numFmtId="9" fontId="15" fillId="3" borderId="0" xfId="2" applyFont="1" applyFill="1" applyAlignment="1">
      <alignment wrapText="1"/>
    </xf>
    <xf numFmtId="0" fontId="4" fillId="2" borderId="20" xfId="0" applyFont="1" applyFill="1" applyBorder="1" applyAlignment="1">
      <alignment horizontal="center" wrapText="1"/>
    </xf>
    <xf numFmtId="9" fontId="10" fillId="2" borderId="0" xfId="2" applyFont="1" applyFill="1" applyAlignment="1"/>
    <xf numFmtId="164" fontId="6" fillId="2" borderId="0" xfId="0" applyNumberFormat="1" applyFont="1" applyFill="1" applyAlignment="1">
      <alignment horizontal="right"/>
    </xf>
    <xf numFmtId="164" fontId="4" fillId="2" borderId="0" xfId="2" applyNumberFormat="1" applyFont="1" applyFill="1" applyBorder="1" applyAlignment="1">
      <alignment horizontal="center" wrapText="1"/>
    </xf>
    <xf numFmtId="9" fontId="6" fillId="2" borderId="18" xfId="2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9" fontId="0" fillId="2" borderId="18" xfId="2" applyFont="1" applyFill="1" applyBorder="1"/>
    <xf numFmtId="164" fontId="0" fillId="2" borderId="18" xfId="0" applyNumberFormat="1" applyFill="1" applyBorder="1"/>
    <xf numFmtId="0" fontId="6" fillId="2" borderId="0" xfId="0" applyFont="1" applyFill="1" applyAlignment="1">
      <alignment wrapText="1"/>
    </xf>
    <xf numFmtId="0" fontId="6" fillId="2" borderId="16" xfId="0" applyFont="1" applyFill="1" applyBorder="1" applyAlignment="1">
      <alignment wrapText="1"/>
    </xf>
    <xf numFmtId="0" fontId="10" fillId="2" borderId="0" xfId="0" applyFont="1" applyFill="1" applyAlignment="1">
      <alignment horizontal="right"/>
    </xf>
    <xf numFmtId="9" fontId="15" fillId="2" borderId="0" xfId="2" applyFont="1" applyFill="1" applyAlignment="1">
      <alignment wrapText="1"/>
    </xf>
    <xf numFmtId="0" fontId="15" fillId="2" borderId="0" xfId="0" applyFont="1" applyFill="1" applyAlignment="1">
      <alignment wrapText="1"/>
    </xf>
    <xf numFmtId="0" fontId="10" fillId="0" borderId="0" xfId="0" applyFont="1" applyFill="1" applyBorder="1"/>
    <xf numFmtId="9" fontId="0" fillId="2" borderId="0" xfId="2" applyFont="1" applyFill="1" applyBorder="1"/>
    <xf numFmtId="0" fontId="24" fillId="3" borderId="0" xfId="1" applyFill="1" applyAlignment="1">
      <alignment wrapText="1"/>
    </xf>
    <xf numFmtId="0" fontId="0" fillId="5" borderId="0" xfId="0" applyFill="1"/>
    <xf numFmtId="0" fontId="7" fillId="5" borderId="0" xfId="0" applyFont="1" applyFill="1"/>
    <xf numFmtId="164" fontId="10" fillId="5" borderId="2" xfId="0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164" fontId="10" fillId="5" borderId="9" xfId="2" applyNumberFormat="1" applyFont="1" applyFill="1" applyBorder="1"/>
    <xf numFmtId="164" fontId="10" fillId="5" borderId="7" xfId="2" applyNumberFormat="1" applyFont="1" applyFill="1" applyBorder="1"/>
    <xf numFmtId="164" fontId="10" fillId="5" borderId="6" xfId="2" applyNumberFormat="1" applyFont="1" applyFill="1" applyBorder="1"/>
    <xf numFmtId="164" fontId="10" fillId="5" borderId="16" xfId="2" applyNumberFormat="1" applyFont="1" applyFill="1" applyBorder="1" applyAlignment="1"/>
    <xf numFmtId="164" fontId="10" fillId="5" borderId="11" xfId="2" applyNumberFormat="1" applyFont="1" applyFill="1" applyBorder="1"/>
    <xf numFmtId="164" fontId="10" fillId="5" borderId="2" xfId="2" applyNumberFormat="1" applyFont="1" applyFill="1" applyBorder="1" applyAlignment="1"/>
    <xf numFmtId="164" fontId="10" fillId="5" borderId="11" xfId="2" applyNumberFormat="1" applyFont="1" applyFill="1" applyBorder="1" applyAlignment="1"/>
    <xf numFmtId="164" fontId="10" fillId="5" borderId="8" xfId="2" applyNumberFormat="1" applyFont="1" applyFill="1" applyBorder="1"/>
    <xf numFmtId="164" fontId="10" fillId="5" borderId="2" xfId="2" applyNumberFormat="1" applyFont="1" applyFill="1" applyBorder="1"/>
    <xf numFmtId="164" fontId="10" fillId="5" borderId="0" xfId="2" applyNumberFormat="1" applyFont="1" applyFill="1" applyBorder="1"/>
    <xf numFmtId="0" fontId="10" fillId="5" borderId="0" xfId="0" applyFont="1" applyFill="1"/>
    <xf numFmtId="0" fontId="4" fillId="2" borderId="2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0" fillId="6" borderId="0" xfId="0" applyFill="1"/>
    <xf numFmtId="0" fontId="7" fillId="6" borderId="0" xfId="0" applyFont="1" applyFill="1"/>
    <xf numFmtId="0" fontId="4" fillId="6" borderId="20" xfId="0" applyFont="1" applyFill="1" applyBorder="1" applyAlignment="1">
      <alignment horizontal="center" wrapText="1"/>
    </xf>
    <xf numFmtId="164" fontId="10" fillId="6" borderId="20" xfId="2" applyNumberFormat="1" applyFont="1" applyFill="1" applyBorder="1"/>
    <xf numFmtId="164" fontId="10" fillId="6" borderId="20" xfId="2" applyNumberFormat="1" applyFont="1" applyFill="1" applyBorder="1" applyAlignment="1"/>
    <xf numFmtId="0" fontId="10" fillId="6" borderId="0" xfId="0" applyFont="1" applyFill="1"/>
    <xf numFmtId="164" fontId="10" fillId="2" borderId="16" xfId="2" applyNumberFormat="1" applyFont="1" applyFill="1" applyBorder="1"/>
    <xf numFmtId="164" fontId="10" fillId="2" borderId="22" xfId="2" applyNumberFormat="1" applyFont="1" applyFill="1" applyBorder="1"/>
    <xf numFmtId="9" fontId="6" fillId="0" borderId="21" xfId="2" applyFont="1" applyFill="1" applyBorder="1" applyAlignment="1">
      <alignment horizontal="center"/>
    </xf>
    <xf numFmtId="9" fontId="0" fillId="0" borderId="21" xfId="2" applyFont="1" applyFill="1" applyBorder="1"/>
    <xf numFmtId="0" fontId="6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wrapText="1"/>
    </xf>
    <xf numFmtId="0" fontId="0" fillId="2" borderId="2" xfId="0" applyFill="1" applyBorder="1"/>
    <xf numFmtId="0" fontId="6" fillId="2" borderId="2" xfId="0" applyFont="1" applyFill="1" applyBorder="1" applyAlignment="1">
      <alignment horizontal="left" wrapText="1"/>
    </xf>
    <xf numFmtId="0" fontId="6" fillId="5" borderId="0" xfId="0" applyFont="1" applyFill="1" applyAlignment="1">
      <alignment horizontal="right"/>
    </xf>
    <xf numFmtId="0" fontId="6" fillId="5" borderId="0" xfId="0" applyFont="1" applyFill="1"/>
    <xf numFmtId="0" fontId="4" fillId="5" borderId="0" xfId="0" applyFont="1" applyFill="1"/>
    <xf numFmtId="0" fontId="10" fillId="5" borderId="0" xfId="0" applyFont="1" applyFill="1" applyAlignment="1"/>
    <xf numFmtId="164" fontId="4" fillId="2" borderId="2" xfId="0" applyNumberFormat="1" applyFont="1" applyFill="1" applyBorder="1" applyAlignment="1">
      <alignment horizontal="center"/>
    </xf>
    <xf numFmtId="164" fontId="0" fillId="0" borderId="0" xfId="2" applyNumberFormat="1" applyFont="1"/>
    <xf numFmtId="164" fontId="25" fillId="0" borderId="0" xfId="0" applyNumberFormat="1" applyFont="1" applyAlignment="1">
      <alignment horizontal="center" vertical="center" readingOrder="1"/>
    </xf>
    <xf numFmtId="0" fontId="4" fillId="7" borderId="2" xfId="0" applyFont="1" applyFill="1" applyBorder="1" applyAlignment="1">
      <alignment horizontal="center"/>
    </xf>
    <xf numFmtId="0" fontId="6" fillId="0" borderId="13" xfId="0" applyFont="1" applyBorder="1" applyAlignment="1">
      <alignment wrapText="1"/>
    </xf>
    <xf numFmtId="0" fontId="6" fillId="0" borderId="2" xfId="0" applyFont="1" applyBorder="1"/>
    <xf numFmtId="0" fontId="6" fillId="0" borderId="2" xfId="0" applyFont="1" applyBorder="1" applyAlignment="1">
      <alignment horizontal="right"/>
    </xf>
    <xf numFmtId="0" fontId="3" fillId="0" borderId="0" xfId="0" applyFont="1" applyAlignment="1">
      <alignment horizontal="left" wrapText="1"/>
    </xf>
    <xf numFmtId="0" fontId="10" fillId="0" borderId="0" xfId="0" applyFont="1" applyFill="1" applyAlignment="1">
      <alignment wrapText="1"/>
    </xf>
    <xf numFmtId="0" fontId="4" fillId="0" borderId="0" xfId="0" applyFont="1" applyFill="1" applyAlignment="1">
      <alignment wrapText="1"/>
    </xf>
    <xf numFmtId="0" fontId="13" fillId="2" borderId="0" xfId="0" applyFont="1" applyFill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164" fontId="4" fillId="0" borderId="0" xfId="0" applyNumberFormat="1" applyFont="1" applyFill="1" applyAlignment="1">
      <alignment wrapText="1"/>
    </xf>
    <xf numFmtId="0" fontId="6" fillId="0" borderId="18" xfId="0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164" fontId="4" fillId="0" borderId="18" xfId="2" applyNumberFormat="1" applyFont="1" applyFill="1" applyBorder="1" applyAlignment="1">
      <alignment horizontal="center" wrapText="1"/>
    </xf>
    <xf numFmtId="164" fontId="0" fillId="0" borderId="18" xfId="0" applyNumberFormat="1" applyFill="1" applyBorder="1" applyAlignment="1">
      <alignment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4" borderId="18" xfId="0" applyFont="1" applyFill="1" applyBorder="1" applyAlignment="1">
      <alignment wrapText="1"/>
    </xf>
    <xf numFmtId="0" fontId="4" fillId="0" borderId="0" xfId="0" applyFont="1" applyAlignment="1">
      <alignment wrapText="1"/>
    </xf>
    <xf numFmtId="49" fontId="8" fillId="0" borderId="2" xfId="0" applyNumberFormat="1" applyFont="1" applyBorder="1" applyAlignment="1">
      <alignment horizontal="center" wrapText="1"/>
    </xf>
    <xf numFmtId="49" fontId="8" fillId="0" borderId="7" xfId="0" applyNumberFormat="1" applyFont="1" applyBorder="1" applyAlignment="1">
      <alignment horizontal="center" wrapText="1"/>
    </xf>
    <xf numFmtId="49" fontId="8" fillId="0" borderId="6" xfId="0" applyNumberFormat="1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6" fillId="0" borderId="18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1" fontId="4" fillId="0" borderId="0" xfId="0" applyNumberFormat="1" applyFont="1" applyFill="1" applyBorder="1" applyAlignment="1">
      <alignment wrapText="1"/>
    </xf>
    <xf numFmtId="0" fontId="13" fillId="2" borderId="0" xfId="0" applyFont="1" applyFill="1" applyBorder="1" applyAlignment="1">
      <alignment wrapText="1"/>
    </xf>
    <xf numFmtId="0" fontId="6" fillId="0" borderId="0" xfId="0" applyFont="1" applyAlignment="1">
      <alignment horizontal="right" wrapText="1"/>
    </xf>
    <xf numFmtId="0" fontId="23" fillId="0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24" fillId="0" borderId="0" xfId="1" applyAlignment="1">
      <alignment wrapText="1"/>
    </xf>
    <xf numFmtId="0" fontId="24" fillId="0" borderId="0" xfId="1" applyFill="1" applyAlignment="1">
      <alignment wrapText="1"/>
    </xf>
    <xf numFmtId="1" fontId="10" fillId="0" borderId="18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 vertical="center" wrapText="1"/>
    </xf>
    <xf numFmtId="0" fontId="4" fillId="4" borderId="18" xfId="0" applyNumberFormat="1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wrapText="1"/>
    </xf>
    <xf numFmtId="0" fontId="10" fillId="8" borderId="1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0" fillId="2" borderId="1" xfId="0" applyFill="1" applyBorder="1"/>
    <xf numFmtId="1" fontId="0" fillId="0" borderId="21" xfId="0" applyNumberFormat="1" applyFill="1" applyBorder="1"/>
    <xf numFmtId="0" fontId="4" fillId="2" borderId="9" xfId="0" applyFont="1" applyFill="1" applyBorder="1" applyAlignment="1">
      <alignment horizontal="center"/>
    </xf>
    <xf numFmtId="164" fontId="4" fillId="2" borderId="9" xfId="2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 vertical="center"/>
    </xf>
    <xf numFmtId="0" fontId="27" fillId="4" borderId="18" xfId="0" applyFont="1" applyFill="1" applyBorder="1" applyAlignment="1">
      <alignment horizontal="center" vertical="center"/>
    </xf>
    <xf numFmtId="1" fontId="10" fillId="4" borderId="18" xfId="0" applyNumberFormat="1" applyFont="1" applyFill="1" applyBorder="1" applyAlignment="1">
      <alignment horizontal="center" vertical="center"/>
    </xf>
    <xf numFmtId="0" fontId="4" fillId="4" borderId="18" xfId="0" applyNumberFormat="1" applyFont="1" applyFill="1" applyBorder="1" applyAlignment="1">
      <alignment horizontal="center" vertical="center"/>
    </xf>
    <xf numFmtId="1" fontId="4" fillId="4" borderId="18" xfId="0" applyNumberFormat="1" applyFont="1" applyFill="1" applyBorder="1" applyAlignment="1">
      <alignment horizontal="center" vertical="center"/>
    </xf>
    <xf numFmtId="164" fontId="10" fillId="0" borderId="0" xfId="2" applyNumberFormat="1" applyFont="1" applyAlignment="1">
      <alignment horizontal="center" vertical="center" wrapText="1"/>
    </xf>
    <xf numFmtId="164" fontId="4" fillId="0" borderId="0" xfId="2" applyNumberFormat="1" applyFont="1" applyFill="1" applyBorder="1" applyAlignment="1">
      <alignment horizontal="center"/>
    </xf>
    <xf numFmtId="164" fontId="4" fillId="0" borderId="14" xfId="2" applyNumberFormat="1" applyFont="1" applyFill="1" applyBorder="1" applyAlignment="1">
      <alignment horizontal="center"/>
    </xf>
    <xf numFmtId="164" fontId="0" fillId="0" borderId="0" xfId="0" applyNumberFormat="1" applyFill="1"/>
    <xf numFmtId="0" fontId="0" fillId="2" borderId="0" xfId="0" applyFill="1" applyAlignment="1">
      <alignment wrapText="1"/>
    </xf>
    <xf numFmtId="1" fontId="0" fillId="2" borderId="0" xfId="0" applyNumberFormat="1" applyFill="1" applyAlignment="1">
      <alignment wrapText="1"/>
    </xf>
    <xf numFmtId="0" fontId="7" fillId="2" borderId="0" xfId="0" applyFont="1" applyFill="1" applyAlignment="1">
      <alignment wrapText="1"/>
    </xf>
    <xf numFmtId="1" fontId="7" fillId="2" borderId="0" xfId="0" applyNumberFormat="1" applyFont="1" applyFill="1" applyAlignment="1">
      <alignment wrapText="1"/>
    </xf>
    <xf numFmtId="0" fontId="6" fillId="2" borderId="0" xfId="0" applyFont="1" applyFill="1" applyAlignment="1">
      <alignment horizontal="center" wrapText="1"/>
    </xf>
    <xf numFmtId="1" fontId="6" fillId="2" borderId="0" xfId="0" applyNumberFormat="1" applyFont="1" applyFill="1" applyAlignment="1">
      <alignment horizontal="center" wrapText="1"/>
    </xf>
    <xf numFmtId="1" fontId="0" fillId="0" borderId="0" xfId="0" applyNumberFormat="1" applyFill="1" applyAlignment="1">
      <alignment wrapText="1"/>
    </xf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/>
    </xf>
    <xf numFmtId="164" fontId="0" fillId="2" borderId="0" xfId="2" applyNumberFormat="1" applyFont="1" applyFill="1"/>
    <xf numFmtId="164" fontId="10" fillId="0" borderId="0" xfId="2" applyNumberFormat="1" applyFont="1" applyAlignment="1">
      <alignment wrapText="1"/>
    </xf>
    <xf numFmtId="0" fontId="0" fillId="2" borderId="0" xfId="0" applyFont="1" applyFill="1"/>
    <xf numFmtId="0" fontId="6" fillId="0" borderId="1" xfId="0" applyFont="1" applyBorder="1" applyAlignment="1">
      <alignment horizontal="center" wrapText="1"/>
    </xf>
    <xf numFmtId="0" fontId="6" fillId="0" borderId="23" xfId="0" applyFont="1" applyBorder="1" applyAlignment="1">
      <alignment horizontal="center" wrapText="1"/>
    </xf>
    <xf numFmtId="0" fontId="6" fillId="0" borderId="19" xfId="0" applyFont="1" applyBorder="1" applyAlignment="1">
      <alignment horizontal="right" wrapText="1"/>
    </xf>
    <xf numFmtId="0" fontId="6" fillId="0" borderId="24" xfId="0" applyFont="1" applyBorder="1" applyAlignment="1">
      <alignment horizontal="right" wrapText="1"/>
    </xf>
    <xf numFmtId="0" fontId="6" fillId="0" borderId="1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6" fillId="0" borderId="19" xfId="0" applyFont="1" applyBorder="1" applyAlignment="1">
      <alignment horizontal="right"/>
    </xf>
    <xf numFmtId="0" fontId="6" fillId="0" borderId="24" xfId="0" applyFont="1" applyBorder="1" applyAlignment="1">
      <alignment horizontal="right"/>
    </xf>
    <xf numFmtId="0" fontId="6" fillId="2" borderId="2" xfId="0" applyFont="1" applyFill="1" applyBorder="1" applyAlignment="1">
      <alignment horizontal="left"/>
    </xf>
    <xf numFmtId="0" fontId="0" fillId="2" borderId="19" xfId="0" applyFill="1" applyBorder="1" applyAlignment="1">
      <alignment horizontal="right"/>
    </xf>
    <xf numFmtId="0" fontId="0" fillId="2" borderId="24" xfId="0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6" fillId="2" borderId="23" xfId="0" applyFont="1" applyFill="1" applyBorder="1" applyAlignment="1">
      <alignment horizontal="left"/>
    </xf>
  </cellXfs>
  <cellStyles count="67">
    <cellStyle name="Följd hyperlänk" xfId="3" builtinId="9" hidden="1"/>
    <cellStyle name="Följd hyperlänk" xfId="4" builtinId="9" hidden="1"/>
    <cellStyle name="Följd hyperlänk" xfId="5" builtinId="9" hidden="1"/>
    <cellStyle name="Följd hyperlänk" xfId="6" builtinId="9" hidden="1"/>
    <cellStyle name="Följd hyperlänk" xfId="7" builtinId="9" hidden="1"/>
    <cellStyle name="Följd hyperlänk" xfId="8" builtinId="9" hidden="1"/>
    <cellStyle name="Följd hyperlänk" xfId="9" builtinId="9" hidden="1"/>
    <cellStyle name="Följd hyperlänk" xfId="10" builtinId="9" hidden="1"/>
    <cellStyle name="Följd hyperlänk" xfId="11" builtinId="9" hidden="1"/>
    <cellStyle name="Följd hyperlänk" xfId="12" builtinId="9" hidden="1"/>
    <cellStyle name="Följd hyperlänk" xfId="13" builtinId="9" hidden="1"/>
    <cellStyle name="Följd hyperlänk" xfId="14" builtinId="9" hidden="1"/>
    <cellStyle name="Följd hyperlänk" xfId="15" builtinId="9" hidden="1"/>
    <cellStyle name="Följd hyperlänk" xfId="16" builtinId="9" hidden="1"/>
    <cellStyle name="Följd hyperlänk" xfId="17" builtinId="9" hidden="1"/>
    <cellStyle name="Följd hyperlänk" xfId="18" builtinId="9" hidden="1"/>
    <cellStyle name="Följd hyperlänk" xfId="19" builtinId="9" hidden="1"/>
    <cellStyle name="Följd hyperlänk" xfId="20" builtinId="9" hidden="1"/>
    <cellStyle name="Följd hyperlänk" xfId="21" builtinId="9" hidden="1"/>
    <cellStyle name="Följd hyperlänk" xfId="22" builtinId="9" hidden="1"/>
    <cellStyle name="Följd hyperlänk" xfId="23" builtinId="9" hidden="1"/>
    <cellStyle name="Följd hyperlänk" xfId="24" builtinId="9" hidden="1"/>
    <cellStyle name="Följd hyperlänk" xfId="25" builtinId="9" hidden="1"/>
    <cellStyle name="Följd hyperlänk" xfId="26" builtinId="9" hidden="1"/>
    <cellStyle name="Följd hyperlänk" xfId="27" builtinId="9" hidden="1"/>
    <cellStyle name="Följd hyperlänk" xfId="28" builtinId="9" hidden="1"/>
    <cellStyle name="Följd hyperlänk" xfId="29" builtinId="9" hidden="1"/>
    <cellStyle name="Följd hyperlänk" xfId="30" builtinId="9" hidden="1"/>
    <cellStyle name="Följd hyperlänk" xfId="31" builtinId="9" hidden="1"/>
    <cellStyle name="Följd hyperlänk" xfId="32" builtinId="9" hidden="1"/>
    <cellStyle name="Följd hyperlänk" xfId="33" builtinId="9" hidden="1"/>
    <cellStyle name="Följd hyperlänk" xfId="34" builtinId="9" hidden="1"/>
    <cellStyle name="Följd hyperlänk" xfId="35" builtinId="9" hidden="1"/>
    <cellStyle name="Följd hyperlänk" xfId="36" builtinId="9" hidden="1"/>
    <cellStyle name="Följd hyperlänk" xfId="37" builtinId="9" hidden="1"/>
    <cellStyle name="Följd hyperlänk" xfId="38" builtinId="9" hidden="1"/>
    <cellStyle name="Följd hyperlänk" xfId="39" builtinId="9" hidden="1"/>
    <cellStyle name="Följd hyperlänk" xfId="40" builtinId="9" hidden="1"/>
    <cellStyle name="Följd hyperlänk" xfId="41" builtinId="9" hidden="1"/>
    <cellStyle name="Följd hyperlänk" xfId="42" builtinId="9" hidden="1"/>
    <cellStyle name="Följd hyperlänk" xfId="43" builtinId="9" hidden="1"/>
    <cellStyle name="Följd hyperlänk" xfId="44" builtinId="9" hidden="1"/>
    <cellStyle name="Följd hyperlänk" xfId="45" builtinId="9" hidden="1"/>
    <cellStyle name="Följd hyperlänk" xfId="46" builtinId="9" hidden="1"/>
    <cellStyle name="Följd hyperlänk" xfId="47" builtinId="9" hidden="1"/>
    <cellStyle name="Följd hyperlänk" xfId="48" builtinId="9" hidden="1"/>
    <cellStyle name="Följd hyperlänk" xfId="49" builtinId="9" hidden="1"/>
    <cellStyle name="Följd hyperlänk" xfId="50" builtinId="9" hidden="1"/>
    <cellStyle name="Följd hyperlänk" xfId="51" builtinId="9" hidden="1"/>
    <cellStyle name="Följd hyperlänk" xfId="52" builtinId="9" hidden="1"/>
    <cellStyle name="Följd hyperlänk" xfId="53" builtinId="9" hidden="1"/>
    <cellStyle name="Följd hyperlänk" xfId="54" builtinId="9" hidden="1"/>
    <cellStyle name="Följd hyperlänk" xfId="55" builtinId="9" hidden="1"/>
    <cellStyle name="Följd hyperlänk" xfId="56" builtinId="9" hidden="1"/>
    <cellStyle name="Följd hyperlänk" xfId="57" builtinId="9" hidden="1"/>
    <cellStyle name="Följd hyperlänk" xfId="58" builtinId="9" hidden="1"/>
    <cellStyle name="Följd hyperlänk" xfId="59" builtinId="9" hidden="1"/>
    <cellStyle name="Följd hyperlänk" xfId="60" builtinId="9" hidden="1"/>
    <cellStyle name="Följd hyperlänk" xfId="61" builtinId="9" hidden="1"/>
    <cellStyle name="Följd hyperlänk" xfId="62" builtinId="9" hidden="1"/>
    <cellStyle name="Följd hyperlänk" xfId="63" builtinId="9" hidden="1"/>
    <cellStyle name="Följd hyperlänk" xfId="64" builtinId="9" hidden="1"/>
    <cellStyle name="Följd hyperlänk" xfId="65" builtinId="9" hidden="1"/>
    <cellStyle name="Följd hyperlänk" xfId="66" builtinId="9" hidden="1"/>
    <cellStyle name="Hyperlänk" xfId="1" builtinId="8"/>
    <cellStyle name="Normal" xfId="0" builtinId="0"/>
    <cellStyle name="Procent" xfId="2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Robson 1 frekvens kejsarsnitt 2013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416667035236777"/>
          <c:y val="0.0800562346769078"/>
          <c:w val="0.944747212504257"/>
          <c:h val="0.771067944519691"/>
        </c:manualLayout>
      </c:layout>
      <c:lineChart>
        <c:grouping val="standard"/>
        <c:varyColors val="0"/>
        <c:ser>
          <c:idx val="0"/>
          <c:order val="0"/>
          <c:tx>
            <c:strRef>
              <c:f>'rob1 graf'!$B$9</c:f>
              <c:strCache>
                <c:ptCount val="1"/>
                <c:pt idx="0">
                  <c:v>Robson 1 frekvens kejsarsnitt 2014</c:v>
                </c:pt>
              </c:strCache>
            </c:strRef>
          </c:tx>
          <c:spPr>
            <a:ln w="25400">
              <a:solidFill>
                <a:srgbClr val="DD0806"/>
              </a:solidFill>
              <a:prstDash val="solid"/>
            </a:ln>
          </c:spPr>
          <c:marker>
            <c:spPr>
              <a:solidFill>
                <a:schemeClr val="tx1"/>
              </a:solidFill>
              <a:ln>
                <a:solidFill>
                  <a:srgbClr val="FF0000"/>
                </a:solidFill>
              </a:ln>
            </c:spPr>
          </c:marker>
          <c:cat>
            <c:strRef>
              <c:f>'rob1 graf'!$A$10:$A$53</c:f>
              <c:strCache>
                <c:ptCount val="44"/>
                <c:pt idx="0">
                  <c:v>Kristianstad</c:v>
                </c:pt>
                <c:pt idx="1">
                  <c:v>Linköping</c:v>
                </c:pt>
                <c:pt idx="2">
                  <c:v>Östersund</c:v>
                </c:pt>
                <c:pt idx="3">
                  <c:v>Örebro</c:v>
                </c:pt>
                <c:pt idx="4">
                  <c:v>Norrköping</c:v>
                </c:pt>
                <c:pt idx="5">
                  <c:v>Luleå</c:v>
                </c:pt>
                <c:pt idx="6">
                  <c:v>Skellefteå</c:v>
                </c:pt>
                <c:pt idx="7">
                  <c:v>Norra Älvsborg</c:v>
                </c:pt>
                <c:pt idx="8">
                  <c:v>Sollefteå</c:v>
                </c:pt>
                <c:pt idx="9">
                  <c:v>Karlskrona</c:v>
                </c:pt>
                <c:pt idx="10">
                  <c:v>Kalmar</c:v>
                </c:pt>
                <c:pt idx="11">
                  <c:v>Borås</c:v>
                </c:pt>
                <c:pt idx="12">
                  <c:v>Lund/Malmö</c:v>
                </c:pt>
                <c:pt idx="13">
                  <c:v>Umeå</c:v>
                </c:pt>
                <c:pt idx="14">
                  <c:v>Sth -BB Sophia</c:v>
                </c:pt>
                <c:pt idx="15">
                  <c:v>Varberg</c:v>
                </c:pt>
                <c:pt idx="16">
                  <c:v>Eksjö</c:v>
                </c:pt>
                <c:pt idx="17">
                  <c:v>Sth -Södersjukhuset</c:v>
                </c:pt>
                <c:pt idx="18">
                  <c:v>Värnamo</c:v>
                </c:pt>
                <c:pt idx="19">
                  <c:v>Skövde</c:v>
                </c:pt>
                <c:pt idx="20">
                  <c:v>Halmstad</c:v>
                </c:pt>
                <c:pt idx="21">
                  <c:v>Hudiksvall</c:v>
                </c:pt>
                <c:pt idx="22">
                  <c:v>Södertälje</c:v>
                </c:pt>
                <c:pt idx="23">
                  <c:v>Örnsköldsvik</c:v>
                </c:pt>
                <c:pt idx="24">
                  <c:v>Sth -KS Huddinge</c:v>
                </c:pt>
                <c:pt idx="25">
                  <c:v>Gällivare</c:v>
                </c:pt>
                <c:pt idx="26">
                  <c:v>Nyköping</c:v>
                </c:pt>
                <c:pt idx="27">
                  <c:v>Västerås</c:v>
                </c:pt>
                <c:pt idx="28">
                  <c:v>Sth - KS Solna</c:v>
                </c:pt>
                <c:pt idx="29">
                  <c:v>Eskilstuna</c:v>
                </c:pt>
                <c:pt idx="30">
                  <c:v>Sundsvall</c:v>
                </c:pt>
                <c:pt idx="31">
                  <c:v>Helsingborg</c:v>
                </c:pt>
                <c:pt idx="32">
                  <c:v>Falun</c:v>
                </c:pt>
                <c:pt idx="33">
                  <c:v>Göteborg</c:v>
                </c:pt>
                <c:pt idx="34">
                  <c:v>Västervik</c:v>
                </c:pt>
                <c:pt idx="35">
                  <c:v>Karlskoga</c:v>
                </c:pt>
                <c:pt idx="36">
                  <c:v>Sth -BB Sth</c:v>
                </c:pt>
                <c:pt idx="37">
                  <c:v>Lycksele</c:v>
                </c:pt>
                <c:pt idx="38">
                  <c:v>Ystad</c:v>
                </c:pt>
                <c:pt idx="39">
                  <c:v>Uppsala</c:v>
                </c:pt>
                <c:pt idx="40">
                  <c:v>Jönköping</c:v>
                </c:pt>
                <c:pt idx="41">
                  <c:v>Sth -Danderyd</c:v>
                </c:pt>
                <c:pt idx="42">
                  <c:v>Visby</c:v>
                </c:pt>
                <c:pt idx="43">
                  <c:v>Gävle</c:v>
                </c:pt>
              </c:strCache>
            </c:strRef>
          </c:cat>
          <c:val>
            <c:numRef>
              <c:f>'rob1 graf'!$B$10:$B$53</c:f>
              <c:numCache>
                <c:formatCode>0.0%</c:formatCode>
                <c:ptCount val="44"/>
                <c:pt idx="0">
                  <c:v>0.038</c:v>
                </c:pt>
                <c:pt idx="1">
                  <c:v>0.0396912899669239</c:v>
                </c:pt>
                <c:pt idx="2">
                  <c:v>0.041871921182266</c:v>
                </c:pt>
                <c:pt idx="3">
                  <c:v>0.0540201005025126</c:v>
                </c:pt>
                <c:pt idx="4">
                  <c:v>0.0541727672035139</c:v>
                </c:pt>
                <c:pt idx="5">
                  <c:v>0.0562180579216354</c:v>
                </c:pt>
                <c:pt idx="6">
                  <c:v>0.0572687224669603</c:v>
                </c:pt>
                <c:pt idx="7">
                  <c:v>0.0596868884540117</c:v>
                </c:pt>
                <c:pt idx="8">
                  <c:v>0.0615384615384615</c:v>
                </c:pt>
                <c:pt idx="9">
                  <c:v>0.0618101545253863</c:v>
                </c:pt>
                <c:pt idx="10">
                  <c:v>0.0623700623700624</c:v>
                </c:pt>
                <c:pt idx="11">
                  <c:v>0.0638540478905359</c:v>
                </c:pt>
                <c:pt idx="12">
                  <c:v>0.0690399137001079</c:v>
                </c:pt>
                <c:pt idx="13">
                  <c:v>0.0721442885771543</c:v>
                </c:pt>
                <c:pt idx="14">
                  <c:v>0.0726102941176471</c:v>
                </c:pt>
                <c:pt idx="15">
                  <c:v>0.0739762219286658</c:v>
                </c:pt>
                <c:pt idx="16">
                  <c:v>0.0740740740740741</c:v>
                </c:pt>
                <c:pt idx="17">
                  <c:v>0.0754451733833177</c:v>
                </c:pt>
                <c:pt idx="18">
                  <c:v>0.0760456273764258</c:v>
                </c:pt>
                <c:pt idx="19">
                  <c:v>0.0764163372859025</c:v>
                </c:pt>
                <c:pt idx="20">
                  <c:v>0.079696394686907</c:v>
                </c:pt>
                <c:pt idx="21">
                  <c:v>0.0798611111111111</c:v>
                </c:pt>
                <c:pt idx="22">
                  <c:v>0.0806100217864924</c:v>
                </c:pt>
                <c:pt idx="23">
                  <c:v>0.0813953488372093</c:v>
                </c:pt>
                <c:pt idx="24">
                  <c:v>0.081787521079258</c:v>
                </c:pt>
                <c:pt idx="25">
                  <c:v>0.0837988826815642</c:v>
                </c:pt>
                <c:pt idx="26">
                  <c:v>0.0847457627118644</c:v>
                </c:pt>
                <c:pt idx="27">
                  <c:v>0.0847651775486827</c:v>
                </c:pt>
                <c:pt idx="28">
                  <c:v>0.0848952590959206</c:v>
                </c:pt>
                <c:pt idx="29">
                  <c:v>0.0899280575539568</c:v>
                </c:pt>
                <c:pt idx="30">
                  <c:v>0.091358024691358</c:v>
                </c:pt>
                <c:pt idx="31">
                  <c:v>0.0915887850467289</c:v>
                </c:pt>
                <c:pt idx="32">
                  <c:v>0.0924276169265033</c:v>
                </c:pt>
                <c:pt idx="33">
                  <c:v>0.0925925925925926</c:v>
                </c:pt>
                <c:pt idx="34">
                  <c:v>0.0932203389830508</c:v>
                </c:pt>
                <c:pt idx="35">
                  <c:v>0.09375</c:v>
                </c:pt>
                <c:pt idx="36">
                  <c:v>0.0938735177865612</c:v>
                </c:pt>
                <c:pt idx="37">
                  <c:v>0.0947368421052631</c:v>
                </c:pt>
                <c:pt idx="38">
                  <c:v>0.1</c:v>
                </c:pt>
                <c:pt idx="39">
                  <c:v>0.100473933649289</c:v>
                </c:pt>
                <c:pt idx="40">
                  <c:v>0.104201680672269</c:v>
                </c:pt>
                <c:pt idx="41">
                  <c:v>0.112327188940092</c:v>
                </c:pt>
                <c:pt idx="42">
                  <c:v>0.114503816793893</c:v>
                </c:pt>
                <c:pt idx="43">
                  <c:v>0.131826741996233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28279192"/>
        <c:axId val="-2128301816"/>
      </c:lineChart>
      <c:catAx>
        <c:axId val="-2128279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b="1"/>
            </a:pPr>
            <a:endParaRPr lang="sv-SE"/>
          </a:p>
        </c:txPr>
        <c:crossAx val="-2128301816"/>
        <c:crosses val="autoZero"/>
        <c:auto val="1"/>
        <c:lblAlgn val="ctr"/>
        <c:lblOffset val="100"/>
        <c:noMultiLvlLbl val="0"/>
      </c:catAx>
      <c:valAx>
        <c:axId val="-2128301816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-2128279192"/>
        <c:crosses val="autoZero"/>
        <c:crossBetween val="between"/>
      </c:valAx>
      <c:spPr>
        <a:solidFill>
          <a:srgbClr val="FFFFFF"/>
        </a:solidFill>
        <a:ln w="12700">
          <a:solidFill>
            <a:srgbClr val="DD080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808080"/>
      </a:solidFill>
      <a:prstDash val="solid"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SECTIOFREKVENS grupp</a:t>
            </a:r>
            <a:r>
              <a:rPr lang="sv-SE" baseline="0"/>
              <a:t>1 + grupp 2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DD0806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DD0806"/>
              </a:solidFill>
              <a:ln>
                <a:solidFill>
                  <a:srgbClr val="DD0806"/>
                </a:solidFill>
                <a:prstDash val="solid"/>
              </a:ln>
            </c:spPr>
          </c:marker>
          <c:cat>
            <c:strRef>
              <c:f>'Rob+rob2 graf'!$A$5:$A$48</c:f>
              <c:strCache>
                <c:ptCount val="44"/>
                <c:pt idx="0">
                  <c:v>Linköping</c:v>
                </c:pt>
                <c:pt idx="1">
                  <c:v>Sollefteå</c:v>
                </c:pt>
                <c:pt idx="2">
                  <c:v>Norrköping</c:v>
                </c:pt>
                <c:pt idx="3">
                  <c:v>Östersund</c:v>
                </c:pt>
                <c:pt idx="4">
                  <c:v>Kristianstad</c:v>
                </c:pt>
                <c:pt idx="5">
                  <c:v>Eksjö</c:v>
                </c:pt>
                <c:pt idx="6">
                  <c:v>Borås</c:v>
                </c:pt>
                <c:pt idx="7">
                  <c:v>Örebro</c:v>
                </c:pt>
                <c:pt idx="8">
                  <c:v>Norra Älvsborg</c:v>
                </c:pt>
                <c:pt idx="9">
                  <c:v>Skellefteå</c:v>
                </c:pt>
                <c:pt idx="10">
                  <c:v>Värnamo</c:v>
                </c:pt>
                <c:pt idx="11">
                  <c:v>Karlskrona</c:v>
                </c:pt>
                <c:pt idx="12">
                  <c:v>Luleå</c:v>
                </c:pt>
                <c:pt idx="13">
                  <c:v>Kalmar</c:v>
                </c:pt>
                <c:pt idx="14">
                  <c:v>Lund/Malmö</c:v>
                </c:pt>
                <c:pt idx="15">
                  <c:v>Helsingborg</c:v>
                </c:pt>
                <c:pt idx="16">
                  <c:v>Sth -BB Sophia</c:v>
                </c:pt>
                <c:pt idx="17">
                  <c:v>Nyköping</c:v>
                </c:pt>
                <c:pt idx="18">
                  <c:v>Örnsköldsvik</c:v>
                </c:pt>
                <c:pt idx="19">
                  <c:v>Västerås</c:v>
                </c:pt>
                <c:pt idx="20">
                  <c:v>Ystad</c:v>
                </c:pt>
                <c:pt idx="21">
                  <c:v>Umeå</c:v>
                </c:pt>
                <c:pt idx="22">
                  <c:v>Varberg</c:v>
                </c:pt>
                <c:pt idx="23">
                  <c:v>Skövde</c:v>
                </c:pt>
                <c:pt idx="24">
                  <c:v>Göteborg</c:v>
                </c:pt>
                <c:pt idx="25">
                  <c:v>Västervik</c:v>
                </c:pt>
                <c:pt idx="26">
                  <c:v>Jönköping</c:v>
                </c:pt>
                <c:pt idx="27">
                  <c:v>Lycksele</c:v>
                </c:pt>
                <c:pt idx="28">
                  <c:v>Gällivare</c:v>
                </c:pt>
                <c:pt idx="29">
                  <c:v>Halmstad</c:v>
                </c:pt>
                <c:pt idx="30">
                  <c:v>Karlskoga</c:v>
                </c:pt>
                <c:pt idx="31">
                  <c:v>Falun</c:v>
                </c:pt>
                <c:pt idx="32">
                  <c:v>Eskilstuna</c:v>
                </c:pt>
                <c:pt idx="33">
                  <c:v>Sundsvall</c:v>
                </c:pt>
                <c:pt idx="34">
                  <c:v>Hudiksvall</c:v>
                </c:pt>
                <c:pt idx="35">
                  <c:v>Södertälje</c:v>
                </c:pt>
                <c:pt idx="36">
                  <c:v>Sth -KS Huddinge</c:v>
                </c:pt>
                <c:pt idx="37">
                  <c:v>Sth -Södersjukhuset</c:v>
                </c:pt>
                <c:pt idx="38">
                  <c:v>Uppsala</c:v>
                </c:pt>
                <c:pt idx="39">
                  <c:v>Sth -BB Sth</c:v>
                </c:pt>
                <c:pt idx="40">
                  <c:v>Sth - KS Solna</c:v>
                </c:pt>
                <c:pt idx="41">
                  <c:v>Gävle</c:v>
                </c:pt>
                <c:pt idx="42">
                  <c:v>Visby</c:v>
                </c:pt>
                <c:pt idx="43">
                  <c:v>Sth -Danderyd</c:v>
                </c:pt>
              </c:strCache>
            </c:strRef>
          </c:cat>
          <c:val>
            <c:numRef>
              <c:f>'Rob+rob2 graf'!$B$5:$B$48</c:f>
              <c:numCache>
                <c:formatCode>0.0%</c:formatCode>
                <c:ptCount val="44"/>
                <c:pt idx="0">
                  <c:v>0.0749330954504906</c:v>
                </c:pt>
                <c:pt idx="1">
                  <c:v>0.0925925925925926</c:v>
                </c:pt>
                <c:pt idx="2">
                  <c:v>0.0967336683417085</c:v>
                </c:pt>
                <c:pt idx="3">
                  <c:v>0.0992063492063492</c:v>
                </c:pt>
                <c:pt idx="4">
                  <c:v>0.1</c:v>
                </c:pt>
                <c:pt idx="5">
                  <c:v>0.104683195592286</c:v>
                </c:pt>
                <c:pt idx="6">
                  <c:v>0.105508870214753</c:v>
                </c:pt>
                <c:pt idx="7">
                  <c:v>0.107871720116618</c:v>
                </c:pt>
                <c:pt idx="8">
                  <c:v>0.110931174089069</c:v>
                </c:pt>
                <c:pt idx="9">
                  <c:v>0.11231884057971</c:v>
                </c:pt>
                <c:pt idx="10">
                  <c:v>0.118694362017804</c:v>
                </c:pt>
                <c:pt idx="11">
                  <c:v>0.119856887298748</c:v>
                </c:pt>
                <c:pt idx="12">
                  <c:v>0.128137384412153</c:v>
                </c:pt>
                <c:pt idx="13">
                  <c:v>0.130730050933786</c:v>
                </c:pt>
                <c:pt idx="14">
                  <c:v>0.131361956212681</c:v>
                </c:pt>
                <c:pt idx="15">
                  <c:v>0.135198135198135</c:v>
                </c:pt>
                <c:pt idx="16">
                  <c:v>0.139136904761905</c:v>
                </c:pt>
                <c:pt idx="17">
                  <c:v>0.139784946236559</c:v>
                </c:pt>
                <c:pt idx="18">
                  <c:v>0.140845070422535</c:v>
                </c:pt>
                <c:pt idx="19">
                  <c:v>0.140896614821592</c:v>
                </c:pt>
                <c:pt idx="20">
                  <c:v>0.141199226305609</c:v>
                </c:pt>
                <c:pt idx="21">
                  <c:v>0.141592920353982</c:v>
                </c:pt>
                <c:pt idx="22">
                  <c:v>0.141955835962145</c:v>
                </c:pt>
                <c:pt idx="23">
                  <c:v>0.142548596112311</c:v>
                </c:pt>
                <c:pt idx="24">
                  <c:v>0.145128205128205</c:v>
                </c:pt>
                <c:pt idx="25">
                  <c:v>0.147766323024055</c:v>
                </c:pt>
                <c:pt idx="26">
                  <c:v>0.148488830486202</c:v>
                </c:pt>
                <c:pt idx="27">
                  <c:v>0.148760330578512</c:v>
                </c:pt>
                <c:pt idx="28">
                  <c:v>0.150943396226415</c:v>
                </c:pt>
                <c:pt idx="29">
                  <c:v>0.15266106442577</c:v>
                </c:pt>
                <c:pt idx="30">
                  <c:v>0.155642023346303</c:v>
                </c:pt>
                <c:pt idx="31">
                  <c:v>0.161660777385159</c:v>
                </c:pt>
                <c:pt idx="32">
                  <c:v>0.16361071932299</c:v>
                </c:pt>
                <c:pt idx="33">
                  <c:v>0.16819012797075</c:v>
                </c:pt>
                <c:pt idx="34">
                  <c:v>0.169191919191919</c:v>
                </c:pt>
                <c:pt idx="35">
                  <c:v>0.169204737732656</c:v>
                </c:pt>
                <c:pt idx="36">
                  <c:v>0.169611307420495</c:v>
                </c:pt>
                <c:pt idx="37">
                  <c:v>0.173132414235332</c:v>
                </c:pt>
                <c:pt idx="38">
                  <c:v>0.177989130434783</c:v>
                </c:pt>
                <c:pt idx="39">
                  <c:v>0.178970917225951</c:v>
                </c:pt>
                <c:pt idx="40">
                  <c:v>0.193877551020408</c:v>
                </c:pt>
                <c:pt idx="41">
                  <c:v>0.195965417867435</c:v>
                </c:pt>
                <c:pt idx="42">
                  <c:v>0.203296703296703</c:v>
                </c:pt>
                <c:pt idx="43">
                  <c:v>0.225740966301259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33278712"/>
        <c:axId val="-2133273096"/>
      </c:lineChart>
      <c:catAx>
        <c:axId val="-2133278712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General" sourceLinked="0"/>
        <c:majorTickMark val="none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spc="12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-2133273096"/>
        <c:crosses val="autoZero"/>
        <c:auto val="1"/>
        <c:lblAlgn val="ctr"/>
        <c:lblOffset val="100"/>
        <c:noMultiLvlLbl val="0"/>
      </c:catAx>
      <c:valAx>
        <c:axId val="-2133273096"/>
        <c:scaling>
          <c:orientation val="minMax"/>
          <c:max val="0.23"/>
          <c:min val="0.07"/>
        </c:scaling>
        <c:delete val="0"/>
        <c:axPos val="l"/>
        <c:numFmt formatCode="0.0%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-2133278712"/>
        <c:crosses val="autoZero"/>
        <c:crossBetween val="between"/>
        <c:majorUnit val="0.01"/>
        <c:minorUnit val="0.0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'SECTIO GRUPP 1 GRUPP 2 graf'!$B$1:$AS$1</c:f>
              <c:strCache>
                <c:ptCount val="44"/>
                <c:pt idx="0">
                  <c:v>Linköping</c:v>
                </c:pt>
                <c:pt idx="1">
                  <c:v>Sollefteå</c:v>
                </c:pt>
                <c:pt idx="2">
                  <c:v>Norrköping</c:v>
                </c:pt>
                <c:pt idx="3">
                  <c:v>Östersund</c:v>
                </c:pt>
                <c:pt idx="4">
                  <c:v>Eksjö</c:v>
                </c:pt>
                <c:pt idx="5">
                  <c:v>Borås</c:v>
                </c:pt>
                <c:pt idx="6">
                  <c:v>Örebro</c:v>
                </c:pt>
                <c:pt idx="7">
                  <c:v>Norra Älvsborg</c:v>
                </c:pt>
                <c:pt idx="8">
                  <c:v>Skellefteå</c:v>
                </c:pt>
                <c:pt idx="9">
                  <c:v>Kristianstad</c:v>
                </c:pt>
                <c:pt idx="10">
                  <c:v>Värnamo</c:v>
                </c:pt>
                <c:pt idx="11">
                  <c:v>Karlskrona</c:v>
                </c:pt>
                <c:pt idx="12">
                  <c:v>Luleå</c:v>
                </c:pt>
                <c:pt idx="13">
                  <c:v>Kalmar</c:v>
                </c:pt>
                <c:pt idx="14">
                  <c:v>Lund/Malmö</c:v>
                </c:pt>
                <c:pt idx="15">
                  <c:v>Helsingborg</c:v>
                </c:pt>
                <c:pt idx="16">
                  <c:v>Sth -BB Sophia</c:v>
                </c:pt>
                <c:pt idx="17">
                  <c:v>Nyköping</c:v>
                </c:pt>
                <c:pt idx="18">
                  <c:v>Örnsköldsvik</c:v>
                </c:pt>
                <c:pt idx="19">
                  <c:v>Västerås</c:v>
                </c:pt>
                <c:pt idx="20">
                  <c:v>Ystad</c:v>
                </c:pt>
                <c:pt idx="21">
                  <c:v>Umeå</c:v>
                </c:pt>
                <c:pt idx="22">
                  <c:v>Varberg</c:v>
                </c:pt>
                <c:pt idx="23">
                  <c:v>Skövde</c:v>
                </c:pt>
                <c:pt idx="24">
                  <c:v>Göteborg</c:v>
                </c:pt>
                <c:pt idx="25">
                  <c:v>Västervik</c:v>
                </c:pt>
                <c:pt idx="26">
                  <c:v>Jönköping</c:v>
                </c:pt>
                <c:pt idx="27">
                  <c:v>Lycksele</c:v>
                </c:pt>
                <c:pt idx="28">
                  <c:v>Gällivare</c:v>
                </c:pt>
                <c:pt idx="29">
                  <c:v>Halmstad</c:v>
                </c:pt>
                <c:pt idx="30">
                  <c:v>Karlskoga</c:v>
                </c:pt>
                <c:pt idx="31">
                  <c:v>Falun</c:v>
                </c:pt>
                <c:pt idx="32">
                  <c:v>Eskilstuna</c:v>
                </c:pt>
                <c:pt idx="33">
                  <c:v>Sundsvall</c:v>
                </c:pt>
                <c:pt idx="34">
                  <c:v>Hudiksvall</c:v>
                </c:pt>
                <c:pt idx="35">
                  <c:v>Södertälje</c:v>
                </c:pt>
                <c:pt idx="36">
                  <c:v>Sth -KS Huddinge</c:v>
                </c:pt>
                <c:pt idx="37">
                  <c:v>Sth -Södersjukhuset</c:v>
                </c:pt>
                <c:pt idx="38">
                  <c:v>Uppsala</c:v>
                </c:pt>
                <c:pt idx="39">
                  <c:v>Sth -BB Sth</c:v>
                </c:pt>
                <c:pt idx="40">
                  <c:v>Sth - KS Solna</c:v>
                </c:pt>
                <c:pt idx="41">
                  <c:v>Gävle</c:v>
                </c:pt>
                <c:pt idx="42">
                  <c:v>Visby</c:v>
                </c:pt>
                <c:pt idx="43">
                  <c:v>Sth -Danderyd</c:v>
                </c:pt>
              </c:strCache>
            </c:strRef>
          </c:cat>
          <c:val>
            <c:numRef>
              <c:f>'SECTIO GRUPP 1 GRUPP 2 graf'!$B$2:$AS$2</c:f>
              <c:numCache>
                <c:formatCode>0%</c:formatCode>
                <c:ptCount val="44"/>
                <c:pt idx="0">
                  <c:v>0.0749330954504906</c:v>
                </c:pt>
                <c:pt idx="1">
                  <c:v>0.0925925925925926</c:v>
                </c:pt>
                <c:pt idx="2">
                  <c:v>0.0967336683417085</c:v>
                </c:pt>
                <c:pt idx="3">
                  <c:v>0.0992063492063492</c:v>
                </c:pt>
                <c:pt idx="4">
                  <c:v>0.104683195592286</c:v>
                </c:pt>
                <c:pt idx="5">
                  <c:v>0.105508870214753</c:v>
                </c:pt>
                <c:pt idx="6">
                  <c:v>0.107871720116618</c:v>
                </c:pt>
                <c:pt idx="7">
                  <c:v>0.110931174089069</c:v>
                </c:pt>
                <c:pt idx="8">
                  <c:v>0.11231884057971</c:v>
                </c:pt>
                <c:pt idx="9">
                  <c:v>0.113133940182055</c:v>
                </c:pt>
                <c:pt idx="10">
                  <c:v>0.118694362017804</c:v>
                </c:pt>
                <c:pt idx="11">
                  <c:v>0.119856887298748</c:v>
                </c:pt>
                <c:pt idx="12">
                  <c:v>0.128137384412153</c:v>
                </c:pt>
                <c:pt idx="13">
                  <c:v>0.130730050933786</c:v>
                </c:pt>
                <c:pt idx="14">
                  <c:v>0.131361956212681</c:v>
                </c:pt>
                <c:pt idx="15">
                  <c:v>0.135198135198135</c:v>
                </c:pt>
                <c:pt idx="16">
                  <c:v>0.139136904761905</c:v>
                </c:pt>
                <c:pt idx="17">
                  <c:v>0.139784946236559</c:v>
                </c:pt>
                <c:pt idx="18">
                  <c:v>0.140845070422535</c:v>
                </c:pt>
                <c:pt idx="19">
                  <c:v>0.140896614821592</c:v>
                </c:pt>
                <c:pt idx="20">
                  <c:v>0.141199226305609</c:v>
                </c:pt>
                <c:pt idx="21">
                  <c:v>0.141592920353982</c:v>
                </c:pt>
                <c:pt idx="22">
                  <c:v>0.141955835962145</c:v>
                </c:pt>
                <c:pt idx="23">
                  <c:v>0.142548596112311</c:v>
                </c:pt>
                <c:pt idx="24">
                  <c:v>0.145128205128205</c:v>
                </c:pt>
                <c:pt idx="25">
                  <c:v>0.147766323024055</c:v>
                </c:pt>
                <c:pt idx="26">
                  <c:v>0.148488830486202</c:v>
                </c:pt>
                <c:pt idx="27">
                  <c:v>0.148760330578512</c:v>
                </c:pt>
                <c:pt idx="28">
                  <c:v>0.150943396226415</c:v>
                </c:pt>
                <c:pt idx="29">
                  <c:v>0.15266106442577</c:v>
                </c:pt>
                <c:pt idx="30">
                  <c:v>0.155642023346303</c:v>
                </c:pt>
                <c:pt idx="31">
                  <c:v>0.161660777385159</c:v>
                </c:pt>
                <c:pt idx="32">
                  <c:v>0.16361071932299</c:v>
                </c:pt>
                <c:pt idx="33">
                  <c:v>0.16819012797075</c:v>
                </c:pt>
                <c:pt idx="34">
                  <c:v>0.169191919191919</c:v>
                </c:pt>
                <c:pt idx="35">
                  <c:v>0.169204737732656</c:v>
                </c:pt>
                <c:pt idx="36">
                  <c:v>0.169611307420495</c:v>
                </c:pt>
                <c:pt idx="37">
                  <c:v>0.173132414235332</c:v>
                </c:pt>
                <c:pt idx="38">
                  <c:v>0.177989130434783</c:v>
                </c:pt>
                <c:pt idx="39">
                  <c:v>0.178970917225951</c:v>
                </c:pt>
                <c:pt idx="40">
                  <c:v>0.193877551020408</c:v>
                </c:pt>
                <c:pt idx="41">
                  <c:v>0.195965417867435</c:v>
                </c:pt>
                <c:pt idx="42">
                  <c:v>0.203296703296703</c:v>
                </c:pt>
                <c:pt idx="43">
                  <c:v>0.225740966301259</c:v>
                </c:pt>
              </c:numCache>
            </c:numRef>
          </c:val>
        </c:ser>
        <c:ser>
          <c:idx val="1"/>
          <c:order val="1"/>
          <c:invertIfNegative val="0"/>
          <c:cat>
            <c:strRef>
              <c:f>'SECTIO GRUPP 1 GRUPP 2 graf'!$B$1:$AS$1</c:f>
              <c:strCache>
                <c:ptCount val="44"/>
                <c:pt idx="0">
                  <c:v>Linköping</c:v>
                </c:pt>
                <c:pt idx="1">
                  <c:v>Sollefteå</c:v>
                </c:pt>
                <c:pt idx="2">
                  <c:v>Norrköping</c:v>
                </c:pt>
                <c:pt idx="3">
                  <c:v>Östersund</c:v>
                </c:pt>
                <c:pt idx="4">
                  <c:v>Eksjö</c:v>
                </c:pt>
                <c:pt idx="5">
                  <c:v>Borås</c:v>
                </c:pt>
                <c:pt idx="6">
                  <c:v>Örebro</c:v>
                </c:pt>
                <c:pt idx="7">
                  <c:v>Norra Älvsborg</c:v>
                </c:pt>
                <c:pt idx="8">
                  <c:v>Skellefteå</c:v>
                </c:pt>
                <c:pt idx="9">
                  <c:v>Kristianstad</c:v>
                </c:pt>
                <c:pt idx="10">
                  <c:v>Värnamo</c:v>
                </c:pt>
                <c:pt idx="11">
                  <c:v>Karlskrona</c:v>
                </c:pt>
                <c:pt idx="12">
                  <c:v>Luleå</c:v>
                </c:pt>
                <c:pt idx="13">
                  <c:v>Kalmar</c:v>
                </c:pt>
                <c:pt idx="14">
                  <c:v>Lund/Malmö</c:v>
                </c:pt>
                <c:pt idx="15">
                  <c:v>Helsingborg</c:v>
                </c:pt>
                <c:pt idx="16">
                  <c:v>Sth -BB Sophia</c:v>
                </c:pt>
                <c:pt idx="17">
                  <c:v>Nyköping</c:v>
                </c:pt>
                <c:pt idx="18">
                  <c:v>Örnsköldsvik</c:v>
                </c:pt>
                <c:pt idx="19">
                  <c:v>Västerås</c:v>
                </c:pt>
                <c:pt idx="20">
                  <c:v>Ystad</c:v>
                </c:pt>
                <c:pt idx="21">
                  <c:v>Umeå</c:v>
                </c:pt>
                <c:pt idx="22">
                  <c:v>Varberg</c:v>
                </c:pt>
                <c:pt idx="23">
                  <c:v>Skövde</c:v>
                </c:pt>
                <c:pt idx="24">
                  <c:v>Göteborg</c:v>
                </c:pt>
                <c:pt idx="25">
                  <c:v>Västervik</c:v>
                </c:pt>
                <c:pt idx="26">
                  <c:v>Jönköping</c:v>
                </c:pt>
                <c:pt idx="27">
                  <c:v>Lycksele</c:v>
                </c:pt>
                <c:pt idx="28">
                  <c:v>Gällivare</c:v>
                </c:pt>
                <c:pt idx="29">
                  <c:v>Halmstad</c:v>
                </c:pt>
                <c:pt idx="30">
                  <c:v>Karlskoga</c:v>
                </c:pt>
                <c:pt idx="31">
                  <c:v>Falun</c:v>
                </c:pt>
                <c:pt idx="32">
                  <c:v>Eskilstuna</c:v>
                </c:pt>
                <c:pt idx="33">
                  <c:v>Sundsvall</c:v>
                </c:pt>
                <c:pt idx="34">
                  <c:v>Hudiksvall</c:v>
                </c:pt>
                <c:pt idx="35">
                  <c:v>Södertälje</c:v>
                </c:pt>
                <c:pt idx="36">
                  <c:v>Sth -KS Huddinge</c:v>
                </c:pt>
                <c:pt idx="37">
                  <c:v>Sth -Södersjukhuset</c:v>
                </c:pt>
                <c:pt idx="38">
                  <c:v>Uppsala</c:v>
                </c:pt>
                <c:pt idx="39">
                  <c:v>Sth -BB Sth</c:v>
                </c:pt>
                <c:pt idx="40">
                  <c:v>Sth - KS Solna</c:v>
                </c:pt>
                <c:pt idx="41">
                  <c:v>Gävle</c:v>
                </c:pt>
                <c:pt idx="42">
                  <c:v>Visby</c:v>
                </c:pt>
                <c:pt idx="43">
                  <c:v>Sth -Danderyd</c:v>
                </c:pt>
              </c:strCache>
            </c:strRef>
          </c:cat>
          <c:val>
            <c:numRef>
              <c:f>'SECTIO GRUPP 1 GRUPP 2 graf'!$B$4:$AS$4</c:f>
              <c:numCache>
                <c:formatCode>0%</c:formatCode>
                <c:ptCount val="44"/>
                <c:pt idx="0">
                  <c:v>0.0396912899669239</c:v>
                </c:pt>
                <c:pt idx="1">
                  <c:v>0.0615384615384615</c:v>
                </c:pt>
                <c:pt idx="2">
                  <c:v>0.0541727672035139</c:v>
                </c:pt>
                <c:pt idx="3">
                  <c:v>0.041871921182266</c:v>
                </c:pt>
                <c:pt idx="4">
                  <c:v>0.0740740740740741</c:v>
                </c:pt>
                <c:pt idx="5">
                  <c:v>0.0638540478905359</c:v>
                </c:pt>
                <c:pt idx="6">
                  <c:v>0.0540201005025126</c:v>
                </c:pt>
                <c:pt idx="7">
                  <c:v>0.0596868884540117</c:v>
                </c:pt>
                <c:pt idx="8">
                  <c:v>0.0572687224669603</c:v>
                </c:pt>
                <c:pt idx="9">
                  <c:v>0.038</c:v>
                </c:pt>
                <c:pt idx="10">
                  <c:v>0.0760456273764258</c:v>
                </c:pt>
                <c:pt idx="11">
                  <c:v>0.0618101545253863</c:v>
                </c:pt>
                <c:pt idx="12">
                  <c:v>0.0562180579216354</c:v>
                </c:pt>
                <c:pt idx="13">
                  <c:v>0.0623700623700624</c:v>
                </c:pt>
                <c:pt idx="14">
                  <c:v>0.0690399137001079</c:v>
                </c:pt>
                <c:pt idx="15">
                  <c:v>0.0915887850467289</c:v>
                </c:pt>
                <c:pt idx="16">
                  <c:v>0.0726102941176471</c:v>
                </c:pt>
                <c:pt idx="17">
                  <c:v>0.0847457627118644</c:v>
                </c:pt>
                <c:pt idx="18">
                  <c:v>0.0813953488372093</c:v>
                </c:pt>
                <c:pt idx="19">
                  <c:v>0.0847651775486827</c:v>
                </c:pt>
                <c:pt idx="20">
                  <c:v>0.1</c:v>
                </c:pt>
                <c:pt idx="21">
                  <c:v>0.0721442885771543</c:v>
                </c:pt>
                <c:pt idx="22">
                  <c:v>0.0739762219286658</c:v>
                </c:pt>
                <c:pt idx="23">
                  <c:v>0.0764163372859025</c:v>
                </c:pt>
                <c:pt idx="24">
                  <c:v>0.0925925925925926</c:v>
                </c:pt>
                <c:pt idx="25">
                  <c:v>0.0932203389830508</c:v>
                </c:pt>
                <c:pt idx="26">
                  <c:v>0.104201680672269</c:v>
                </c:pt>
                <c:pt idx="27">
                  <c:v>0.0947368421052631</c:v>
                </c:pt>
                <c:pt idx="28">
                  <c:v>0.0837988826815642</c:v>
                </c:pt>
                <c:pt idx="29">
                  <c:v>0.079696394686907</c:v>
                </c:pt>
                <c:pt idx="30">
                  <c:v>0.09375</c:v>
                </c:pt>
                <c:pt idx="31">
                  <c:v>0.0924276169265033</c:v>
                </c:pt>
                <c:pt idx="32">
                  <c:v>0.0899280575539568</c:v>
                </c:pt>
                <c:pt idx="33">
                  <c:v>0.091358024691358</c:v>
                </c:pt>
                <c:pt idx="34">
                  <c:v>0.0798611111111111</c:v>
                </c:pt>
                <c:pt idx="35">
                  <c:v>0.0806100217864924</c:v>
                </c:pt>
                <c:pt idx="36">
                  <c:v>0.081787521079258</c:v>
                </c:pt>
                <c:pt idx="37">
                  <c:v>0.0754451733833177</c:v>
                </c:pt>
                <c:pt idx="38">
                  <c:v>0.100473933649289</c:v>
                </c:pt>
                <c:pt idx="39">
                  <c:v>0.0938735177865612</c:v>
                </c:pt>
                <c:pt idx="40">
                  <c:v>0.0848952590959206</c:v>
                </c:pt>
                <c:pt idx="41">
                  <c:v>0.131826741996233</c:v>
                </c:pt>
                <c:pt idx="42">
                  <c:v>0.114503816793893</c:v>
                </c:pt>
                <c:pt idx="43">
                  <c:v>0.112327188940092</c:v>
                </c:pt>
              </c:numCache>
            </c:numRef>
          </c:val>
        </c:ser>
        <c:ser>
          <c:idx val="2"/>
          <c:order val="2"/>
          <c:invertIfNegative val="0"/>
          <c:cat>
            <c:strRef>
              <c:f>'SECTIO GRUPP 1 GRUPP 2 graf'!$B$1:$AS$1</c:f>
              <c:strCache>
                <c:ptCount val="44"/>
                <c:pt idx="0">
                  <c:v>Linköping</c:v>
                </c:pt>
                <c:pt idx="1">
                  <c:v>Sollefteå</c:v>
                </c:pt>
                <c:pt idx="2">
                  <c:v>Norrköping</c:v>
                </c:pt>
                <c:pt idx="3">
                  <c:v>Östersund</c:v>
                </c:pt>
                <c:pt idx="4">
                  <c:v>Eksjö</c:v>
                </c:pt>
                <c:pt idx="5">
                  <c:v>Borås</c:v>
                </c:pt>
                <c:pt idx="6">
                  <c:v>Örebro</c:v>
                </c:pt>
                <c:pt idx="7">
                  <c:v>Norra Älvsborg</c:v>
                </c:pt>
                <c:pt idx="8">
                  <c:v>Skellefteå</c:v>
                </c:pt>
                <c:pt idx="9">
                  <c:v>Kristianstad</c:v>
                </c:pt>
                <c:pt idx="10">
                  <c:v>Värnamo</c:v>
                </c:pt>
                <c:pt idx="11">
                  <c:v>Karlskrona</c:v>
                </c:pt>
                <c:pt idx="12">
                  <c:v>Luleå</c:v>
                </c:pt>
                <c:pt idx="13">
                  <c:v>Kalmar</c:v>
                </c:pt>
                <c:pt idx="14">
                  <c:v>Lund/Malmö</c:v>
                </c:pt>
                <c:pt idx="15">
                  <c:v>Helsingborg</c:v>
                </c:pt>
                <c:pt idx="16">
                  <c:v>Sth -BB Sophia</c:v>
                </c:pt>
                <c:pt idx="17">
                  <c:v>Nyköping</c:v>
                </c:pt>
                <c:pt idx="18">
                  <c:v>Örnsköldsvik</c:v>
                </c:pt>
                <c:pt idx="19">
                  <c:v>Västerås</c:v>
                </c:pt>
                <c:pt idx="20">
                  <c:v>Ystad</c:v>
                </c:pt>
                <c:pt idx="21">
                  <c:v>Umeå</c:v>
                </c:pt>
                <c:pt idx="22">
                  <c:v>Varberg</c:v>
                </c:pt>
                <c:pt idx="23">
                  <c:v>Skövde</c:v>
                </c:pt>
                <c:pt idx="24">
                  <c:v>Göteborg</c:v>
                </c:pt>
                <c:pt idx="25">
                  <c:v>Västervik</c:v>
                </c:pt>
                <c:pt idx="26">
                  <c:v>Jönköping</c:v>
                </c:pt>
                <c:pt idx="27">
                  <c:v>Lycksele</c:v>
                </c:pt>
                <c:pt idx="28">
                  <c:v>Gällivare</c:v>
                </c:pt>
                <c:pt idx="29">
                  <c:v>Halmstad</c:v>
                </c:pt>
                <c:pt idx="30">
                  <c:v>Karlskoga</c:v>
                </c:pt>
                <c:pt idx="31">
                  <c:v>Falun</c:v>
                </c:pt>
                <c:pt idx="32">
                  <c:v>Eskilstuna</c:v>
                </c:pt>
                <c:pt idx="33">
                  <c:v>Sundsvall</c:v>
                </c:pt>
                <c:pt idx="34">
                  <c:v>Hudiksvall</c:v>
                </c:pt>
                <c:pt idx="35">
                  <c:v>Södertälje</c:v>
                </c:pt>
                <c:pt idx="36">
                  <c:v>Sth -KS Huddinge</c:v>
                </c:pt>
                <c:pt idx="37">
                  <c:v>Sth -Södersjukhuset</c:v>
                </c:pt>
                <c:pt idx="38">
                  <c:v>Uppsala</c:v>
                </c:pt>
                <c:pt idx="39">
                  <c:v>Sth -BB Sth</c:v>
                </c:pt>
                <c:pt idx="40">
                  <c:v>Sth - KS Solna</c:v>
                </c:pt>
                <c:pt idx="41">
                  <c:v>Gävle</c:v>
                </c:pt>
                <c:pt idx="42">
                  <c:v>Visby</c:v>
                </c:pt>
                <c:pt idx="43">
                  <c:v>Sth -Danderyd</c:v>
                </c:pt>
              </c:strCache>
            </c:strRef>
          </c:cat>
          <c:val>
            <c:numRef>
              <c:f>'SECTIO GRUPP 1 GRUPP 2 graf'!$B$5:$AS$5</c:f>
              <c:numCache>
                <c:formatCode>0%</c:formatCode>
                <c:ptCount val="44"/>
                <c:pt idx="0">
                  <c:v>0.153061224489796</c:v>
                </c:pt>
                <c:pt idx="1">
                  <c:v>0.21875</c:v>
                </c:pt>
                <c:pt idx="2">
                  <c:v>0.223404255319149</c:v>
                </c:pt>
                <c:pt idx="3">
                  <c:v>0.261363636363636</c:v>
                </c:pt>
                <c:pt idx="4">
                  <c:v>0.12280701754386</c:v>
                </c:pt>
                <c:pt idx="5">
                  <c:v>0.174698795180723</c:v>
                </c:pt>
                <c:pt idx="6">
                  <c:v>0.221698113207547</c:v>
                </c:pt>
                <c:pt idx="7">
                  <c:v>0.251366120218579</c:v>
                </c:pt>
                <c:pt idx="8">
                  <c:v>0.27906976744186</c:v>
                </c:pt>
                <c:pt idx="9">
                  <c:v>0.283</c:v>
                </c:pt>
                <c:pt idx="10">
                  <c:v>0.194029850746269</c:v>
                </c:pt>
                <c:pt idx="11">
                  <c:v>0.247191011235955</c:v>
                </c:pt>
                <c:pt idx="12">
                  <c:v>0.283783783783784</c:v>
                </c:pt>
                <c:pt idx="13">
                  <c:v>0.322222222222222</c:v>
                </c:pt>
                <c:pt idx="14">
                  <c:v>0.243506493506493</c:v>
                </c:pt>
                <c:pt idx="15">
                  <c:v>0.253968253968254</c:v>
                </c:pt>
                <c:pt idx="16">
                  <c:v>0.248730964467005</c:v>
                </c:pt>
                <c:pt idx="17">
                  <c:v>0.253731343283582</c:v>
                </c:pt>
                <c:pt idx="18">
                  <c:v>0.264705882352941</c:v>
                </c:pt>
                <c:pt idx="19">
                  <c:v>0.274611398963731</c:v>
                </c:pt>
                <c:pt idx="20">
                  <c:v>0.2875</c:v>
                </c:pt>
                <c:pt idx="21">
                  <c:v>0.222222222222222</c:v>
                </c:pt>
                <c:pt idx="22">
                  <c:v>0.331395348837209</c:v>
                </c:pt>
                <c:pt idx="23">
                  <c:v>0.345070422535211</c:v>
                </c:pt>
                <c:pt idx="24">
                  <c:v>0.233644859813084</c:v>
                </c:pt>
                <c:pt idx="25">
                  <c:v>0.306122448979592</c:v>
                </c:pt>
                <c:pt idx="26">
                  <c:v>0.217687074829932</c:v>
                </c:pt>
                <c:pt idx="27">
                  <c:v>0.227272727272727</c:v>
                </c:pt>
                <c:pt idx="28">
                  <c:v>0.428571428571429</c:v>
                </c:pt>
                <c:pt idx="29">
                  <c:v>0.254658385093168</c:v>
                </c:pt>
                <c:pt idx="30">
                  <c:v>0.416666666666667</c:v>
                </c:pt>
                <c:pt idx="31">
                  <c:v>0.298429319371728</c:v>
                </c:pt>
                <c:pt idx="32">
                  <c:v>0.31496062992126</c:v>
                </c:pt>
                <c:pt idx="33">
                  <c:v>0.286885245901639</c:v>
                </c:pt>
                <c:pt idx="34">
                  <c:v>0.36</c:v>
                </c:pt>
                <c:pt idx="35">
                  <c:v>0.330097087378641</c:v>
                </c:pt>
                <c:pt idx="36">
                  <c:v>0.265446224256293</c:v>
                </c:pt>
                <c:pt idx="37">
                  <c:v>0.253694581280788</c:v>
                </c:pt>
                <c:pt idx="38">
                  <c:v>0.286885245901639</c:v>
                </c:pt>
                <c:pt idx="39">
                  <c:v>0.272727272727273</c:v>
                </c:pt>
                <c:pt idx="40">
                  <c:v>0.275590551181102</c:v>
                </c:pt>
                <c:pt idx="41">
                  <c:v>0.297101449275362</c:v>
                </c:pt>
                <c:pt idx="42">
                  <c:v>0.309523809523809</c:v>
                </c:pt>
                <c:pt idx="43">
                  <c:v>0.31588785046729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3221800"/>
        <c:axId val="-2133218824"/>
      </c:barChart>
      <c:catAx>
        <c:axId val="-2133221800"/>
        <c:scaling>
          <c:orientation val="minMax"/>
        </c:scaling>
        <c:delete val="0"/>
        <c:axPos val="b"/>
        <c:majorTickMark val="out"/>
        <c:minorTickMark val="none"/>
        <c:tickLblPos val="nextTo"/>
        <c:crossAx val="-2133218824"/>
        <c:crosses val="autoZero"/>
        <c:auto val="1"/>
        <c:lblAlgn val="ctr"/>
        <c:lblOffset val="100"/>
        <c:noMultiLvlLbl val="0"/>
      </c:catAx>
      <c:valAx>
        <c:axId val="-21332188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2133221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'SECTIO GRUPP 1 GRUPP 2 graf'!$A$4</c:f>
              <c:strCache>
                <c:ptCount val="1"/>
                <c:pt idx="0">
                  <c:v>SPONTAN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Lbls>
            <c:txPr>
              <a:bodyPr/>
              <a:lstStyle/>
              <a:p>
                <a:pPr>
                  <a:defRPr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'SECTIO GRUPP 1 GRUPP 2 graf'!$B$3:$AS$3</c:f>
              <c:strCache>
                <c:ptCount val="44"/>
                <c:pt idx="0">
                  <c:v>Linköping</c:v>
                </c:pt>
                <c:pt idx="1">
                  <c:v>Sollefteå</c:v>
                </c:pt>
                <c:pt idx="2">
                  <c:v>Norrköping</c:v>
                </c:pt>
                <c:pt idx="3">
                  <c:v>Östersund</c:v>
                </c:pt>
                <c:pt idx="4">
                  <c:v>Eksjö</c:v>
                </c:pt>
                <c:pt idx="5">
                  <c:v>Borås</c:v>
                </c:pt>
                <c:pt idx="6">
                  <c:v>Örebro</c:v>
                </c:pt>
                <c:pt idx="7">
                  <c:v>Norra Älvsborg</c:v>
                </c:pt>
                <c:pt idx="8">
                  <c:v>Skellefteå</c:v>
                </c:pt>
                <c:pt idx="9">
                  <c:v>Kristianstad</c:v>
                </c:pt>
                <c:pt idx="10">
                  <c:v>Värnamo</c:v>
                </c:pt>
                <c:pt idx="11">
                  <c:v>Karlskrona</c:v>
                </c:pt>
                <c:pt idx="12">
                  <c:v>Luleå</c:v>
                </c:pt>
                <c:pt idx="13">
                  <c:v>Kalmar</c:v>
                </c:pt>
                <c:pt idx="14">
                  <c:v>Lund/Malmö</c:v>
                </c:pt>
                <c:pt idx="15">
                  <c:v>Helsingborg</c:v>
                </c:pt>
                <c:pt idx="16">
                  <c:v>Sth -BB Sophia</c:v>
                </c:pt>
                <c:pt idx="17">
                  <c:v>Nyköping</c:v>
                </c:pt>
                <c:pt idx="18">
                  <c:v>Örnsköldsvik</c:v>
                </c:pt>
                <c:pt idx="19">
                  <c:v>Västerås</c:v>
                </c:pt>
                <c:pt idx="20">
                  <c:v>Ystad</c:v>
                </c:pt>
                <c:pt idx="21">
                  <c:v>Umeå</c:v>
                </c:pt>
                <c:pt idx="22">
                  <c:v>Varberg</c:v>
                </c:pt>
                <c:pt idx="23">
                  <c:v>Skövde</c:v>
                </c:pt>
                <c:pt idx="24">
                  <c:v>Göteborg</c:v>
                </c:pt>
                <c:pt idx="25">
                  <c:v>Västervik</c:v>
                </c:pt>
                <c:pt idx="26">
                  <c:v>Jönköping</c:v>
                </c:pt>
                <c:pt idx="27">
                  <c:v>Lycksele</c:v>
                </c:pt>
                <c:pt idx="28">
                  <c:v>Gällivare</c:v>
                </c:pt>
                <c:pt idx="29">
                  <c:v>Halmstad</c:v>
                </c:pt>
                <c:pt idx="30">
                  <c:v>Karlskoga</c:v>
                </c:pt>
                <c:pt idx="31">
                  <c:v>Falun</c:v>
                </c:pt>
                <c:pt idx="32">
                  <c:v>Eskilstuna</c:v>
                </c:pt>
                <c:pt idx="33">
                  <c:v>Sundsvall</c:v>
                </c:pt>
                <c:pt idx="34">
                  <c:v>Hudiksvall</c:v>
                </c:pt>
                <c:pt idx="35">
                  <c:v>Södertälje</c:v>
                </c:pt>
                <c:pt idx="36">
                  <c:v>Sth -KS Huddinge</c:v>
                </c:pt>
                <c:pt idx="37">
                  <c:v>Sth -Södersjukhuset</c:v>
                </c:pt>
                <c:pt idx="38">
                  <c:v>Uppsala</c:v>
                </c:pt>
                <c:pt idx="39">
                  <c:v>Sth -BB Sth</c:v>
                </c:pt>
                <c:pt idx="40">
                  <c:v>Sth - KS Solna</c:v>
                </c:pt>
                <c:pt idx="41">
                  <c:v>Gävle</c:v>
                </c:pt>
                <c:pt idx="42">
                  <c:v>Visby</c:v>
                </c:pt>
                <c:pt idx="43">
                  <c:v>Sth -Danderyd</c:v>
                </c:pt>
              </c:strCache>
            </c:strRef>
          </c:cat>
          <c:val>
            <c:numRef>
              <c:f>'SECTIO GRUPP 1 GRUPP 2 graf'!$B$4:$AS$4</c:f>
              <c:numCache>
                <c:formatCode>0%</c:formatCode>
                <c:ptCount val="44"/>
                <c:pt idx="0">
                  <c:v>0.0396912899669239</c:v>
                </c:pt>
                <c:pt idx="1">
                  <c:v>0.0615384615384615</c:v>
                </c:pt>
                <c:pt idx="2">
                  <c:v>0.0541727672035139</c:v>
                </c:pt>
                <c:pt idx="3">
                  <c:v>0.041871921182266</c:v>
                </c:pt>
                <c:pt idx="4">
                  <c:v>0.0740740740740741</c:v>
                </c:pt>
                <c:pt idx="5">
                  <c:v>0.0638540478905359</c:v>
                </c:pt>
                <c:pt idx="6">
                  <c:v>0.0540201005025126</c:v>
                </c:pt>
                <c:pt idx="7">
                  <c:v>0.0596868884540117</c:v>
                </c:pt>
                <c:pt idx="8">
                  <c:v>0.0572687224669603</c:v>
                </c:pt>
                <c:pt idx="9">
                  <c:v>0.038</c:v>
                </c:pt>
                <c:pt idx="10">
                  <c:v>0.0760456273764258</c:v>
                </c:pt>
                <c:pt idx="11">
                  <c:v>0.0618101545253863</c:v>
                </c:pt>
                <c:pt idx="12">
                  <c:v>0.0562180579216354</c:v>
                </c:pt>
                <c:pt idx="13">
                  <c:v>0.0623700623700624</c:v>
                </c:pt>
                <c:pt idx="14">
                  <c:v>0.0690399137001079</c:v>
                </c:pt>
                <c:pt idx="15">
                  <c:v>0.0915887850467289</c:v>
                </c:pt>
                <c:pt idx="16">
                  <c:v>0.0726102941176471</c:v>
                </c:pt>
                <c:pt idx="17">
                  <c:v>0.0847457627118644</c:v>
                </c:pt>
                <c:pt idx="18">
                  <c:v>0.0813953488372093</c:v>
                </c:pt>
                <c:pt idx="19">
                  <c:v>0.0847651775486827</c:v>
                </c:pt>
                <c:pt idx="20">
                  <c:v>0.1</c:v>
                </c:pt>
                <c:pt idx="21">
                  <c:v>0.0721442885771543</c:v>
                </c:pt>
                <c:pt idx="22">
                  <c:v>0.0739762219286658</c:v>
                </c:pt>
                <c:pt idx="23">
                  <c:v>0.0764163372859025</c:v>
                </c:pt>
                <c:pt idx="24">
                  <c:v>0.0925925925925926</c:v>
                </c:pt>
                <c:pt idx="25">
                  <c:v>0.0932203389830508</c:v>
                </c:pt>
                <c:pt idx="26">
                  <c:v>0.104201680672269</c:v>
                </c:pt>
                <c:pt idx="27">
                  <c:v>0.0947368421052631</c:v>
                </c:pt>
                <c:pt idx="28">
                  <c:v>0.0837988826815642</c:v>
                </c:pt>
                <c:pt idx="29">
                  <c:v>0.079696394686907</c:v>
                </c:pt>
                <c:pt idx="30">
                  <c:v>0.09375</c:v>
                </c:pt>
                <c:pt idx="31">
                  <c:v>0.0924276169265033</c:v>
                </c:pt>
                <c:pt idx="32">
                  <c:v>0.0899280575539568</c:v>
                </c:pt>
                <c:pt idx="33">
                  <c:v>0.091358024691358</c:v>
                </c:pt>
                <c:pt idx="34">
                  <c:v>0.0798611111111111</c:v>
                </c:pt>
                <c:pt idx="35">
                  <c:v>0.0806100217864924</c:v>
                </c:pt>
                <c:pt idx="36">
                  <c:v>0.081787521079258</c:v>
                </c:pt>
                <c:pt idx="37">
                  <c:v>0.0754451733833177</c:v>
                </c:pt>
                <c:pt idx="38">
                  <c:v>0.100473933649289</c:v>
                </c:pt>
                <c:pt idx="39">
                  <c:v>0.0938735177865612</c:v>
                </c:pt>
                <c:pt idx="40">
                  <c:v>0.0848952590959206</c:v>
                </c:pt>
                <c:pt idx="41">
                  <c:v>0.131826741996233</c:v>
                </c:pt>
                <c:pt idx="42">
                  <c:v>0.114503816793893</c:v>
                </c:pt>
                <c:pt idx="43">
                  <c:v>0.112327188940092</c:v>
                </c:pt>
              </c:numCache>
            </c:numRef>
          </c:val>
        </c:ser>
        <c:ser>
          <c:idx val="1"/>
          <c:order val="1"/>
          <c:tx>
            <c:strRef>
              <c:f>'SECTIO GRUPP 1 GRUPP 2 graf'!$A$5</c:f>
              <c:strCache>
                <c:ptCount val="1"/>
                <c:pt idx="0">
                  <c:v>INDUKTION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txPr>
              <a:bodyPr/>
              <a:lstStyle/>
              <a:p>
                <a:pPr>
                  <a:defRPr sz="1100" b="1"/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'SECTIO GRUPP 1 GRUPP 2 graf'!$B$3:$AS$3</c:f>
              <c:strCache>
                <c:ptCount val="44"/>
                <c:pt idx="0">
                  <c:v>Linköping</c:v>
                </c:pt>
                <c:pt idx="1">
                  <c:v>Sollefteå</c:v>
                </c:pt>
                <c:pt idx="2">
                  <c:v>Norrköping</c:v>
                </c:pt>
                <c:pt idx="3">
                  <c:v>Östersund</c:v>
                </c:pt>
                <c:pt idx="4">
                  <c:v>Eksjö</c:v>
                </c:pt>
                <c:pt idx="5">
                  <c:v>Borås</c:v>
                </c:pt>
                <c:pt idx="6">
                  <c:v>Örebro</c:v>
                </c:pt>
                <c:pt idx="7">
                  <c:v>Norra Älvsborg</c:v>
                </c:pt>
                <c:pt idx="8">
                  <c:v>Skellefteå</c:v>
                </c:pt>
                <c:pt idx="9">
                  <c:v>Kristianstad</c:v>
                </c:pt>
                <c:pt idx="10">
                  <c:v>Värnamo</c:v>
                </c:pt>
                <c:pt idx="11">
                  <c:v>Karlskrona</c:v>
                </c:pt>
                <c:pt idx="12">
                  <c:v>Luleå</c:v>
                </c:pt>
                <c:pt idx="13">
                  <c:v>Kalmar</c:v>
                </c:pt>
                <c:pt idx="14">
                  <c:v>Lund/Malmö</c:v>
                </c:pt>
                <c:pt idx="15">
                  <c:v>Helsingborg</c:v>
                </c:pt>
                <c:pt idx="16">
                  <c:v>Sth -BB Sophia</c:v>
                </c:pt>
                <c:pt idx="17">
                  <c:v>Nyköping</c:v>
                </c:pt>
                <c:pt idx="18">
                  <c:v>Örnsköldsvik</c:v>
                </c:pt>
                <c:pt idx="19">
                  <c:v>Västerås</c:v>
                </c:pt>
                <c:pt idx="20">
                  <c:v>Ystad</c:v>
                </c:pt>
                <c:pt idx="21">
                  <c:v>Umeå</c:v>
                </c:pt>
                <c:pt idx="22">
                  <c:v>Varberg</c:v>
                </c:pt>
                <c:pt idx="23">
                  <c:v>Skövde</c:v>
                </c:pt>
                <c:pt idx="24">
                  <c:v>Göteborg</c:v>
                </c:pt>
                <c:pt idx="25">
                  <c:v>Västervik</c:v>
                </c:pt>
                <c:pt idx="26">
                  <c:v>Jönköping</c:v>
                </c:pt>
                <c:pt idx="27">
                  <c:v>Lycksele</c:v>
                </c:pt>
                <c:pt idx="28">
                  <c:v>Gällivare</c:v>
                </c:pt>
                <c:pt idx="29">
                  <c:v>Halmstad</c:v>
                </c:pt>
                <c:pt idx="30">
                  <c:v>Karlskoga</c:v>
                </c:pt>
                <c:pt idx="31">
                  <c:v>Falun</c:v>
                </c:pt>
                <c:pt idx="32">
                  <c:v>Eskilstuna</c:v>
                </c:pt>
                <c:pt idx="33">
                  <c:v>Sundsvall</c:v>
                </c:pt>
                <c:pt idx="34">
                  <c:v>Hudiksvall</c:v>
                </c:pt>
                <c:pt idx="35">
                  <c:v>Södertälje</c:v>
                </c:pt>
                <c:pt idx="36">
                  <c:v>Sth -KS Huddinge</c:v>
                </c:pt>
                <c:pt idx="37">
                  <c:v>Sth -Södersjukhuset</c:v>
                </c:pt>
                <c:pt idx="38">
                  <c:v>Uppsala</c:v>
                </c:pt>
                <c:pt idx="39">
                  <c:v>Sth -BB Sth</c:v>
                </c:pt>
                <c:pt idx="40">
                  <c:v>Sth - KS Solna</c:v>
                </c:pt>
                <c:pt idx="41">
                  <c:v>Gävle</c:v>
                </c:pt>
                <c:pt idx="42">
                  <c:v>Visby</c:v>
                </c:pt>
                <c:pt idx="43">
                  <c:v>Sth -Danderyd</c:v>
                </c:pt>
              </c:strCache>
            </c:strRef>
          </c:cat>
          <c:val>
            <c:numRef>
              <c:f>'SECTIO GRUPP 1 GRUPP 2 graf'!$B$5:$AS$5</c:f>
              <c:numCache>
                <c:formatCode>0%</c:formatCode>
                <c:ptCount val="44"/>
                <c:pt idx="0">
                  <c:v>0.153061224489796</c:v>
                </c:pt>
                <c:pt idx="1">
                  <c:v>0.21875</c:v>
                </c:pt>
                <c:pt idx="2">
                  <c:v>0.223404255319149</c:v>
                </c:pt>
                <c:pt idx="3">
                  <c:v>0.261363636363636</c:v>
                </c:pt>
                <c:pt idx="4">
                  <c:v>0.12280701754386</c:v>
                </c:pt>
                <c:pt idx="5">
                  <c:v>0.174698795180723</c:v>
                </c:pt>
                <c:pt idx="6">
                  <c:v>0.221698113207547</c:v>
                </c:pt>
                <c:pt idx="7">
                  <c:v>0.251366120218579</c:v>
                </c:pt>
                <c:pt idx="8">
                  <c:v>0.27906976744186</c:v>
                </c:pt>
                <c:pt idx="9">
                  <c:v>0.283</c:v>
                </c:pt>
                <c:pt idx="10">
                  <c:v>0.194029850746269</c:v>
                </c:pt>
                <c:pt idx="11">
                  <c:v>0.247191011235955</c:v>
                </c:pt>
                <c:pt idx="12">
                  <c:v>0.283783783783784</c:v>
                </c:pt>
                <c:pt idx="13">
                  <c:v>0.322222222222222</c:v>
                </c:pt>
                <c:pt idx="14">
                  <c:v>0.243506493506493</c:v>
                </c:pt>
                <c:pt idx="15">
                  <c:v>0.253968253968254</c:v>
                </c:pt>
                <c:pt idx="16">
                  <c:v>0.248730964467005</c:v>
                </c:pt>
                <c:pt idx="17">
                  <c:v>0.253731343283582</c:v>
                </c:pt>
                <c:pt idx="18">
                  <c:v>0.264705882352941</c:v>
                </c:pt>
                <c:pt idx="19">
                  <c:v>0.274611398963731</c:v>
                </c:pt>
                <c:pt idx="20">
                  <c:v>0.2875</c:v>
                </c:pt>
                <c:pt idx="21">
                  <c:v>0.222222222222222</c:v>
                </c:pt>
                <c:pt idx="22">
                  <c:v>0.331395348837209</c:v>
                </c:pt>
                <c:pt idx="23">
                  <c:v>0.345070422535211</c:v>
                </c:pt>
                <c:pt idx="24">
                  <c:v>0.233644859813084</c:v>
                </c:pt>
                <c:pt idx="25">
                  <c:v>0.306122448979592</c:v>
                </c:pt>
                <c:pt idx="26">
                  <c:v>0.217687074829932</c:v>
                </c:pt>
                <c:pt idx="27">
                  <c:v>0.227272727272727</c:v>
                </c:pt>
                <c:pt idx="28">
                  <c:v>0.428571428571429</c:v>
                </c:pt>
                <c:pt idx="29">
                  <c:v>0.254658385093168</c:v>
                </c:pt>
                <c:pt idx="30">
                  <c:v>0.416666666666667</c:v>
                </c:pt>
                <c:pt idx="31">
                  <c:v>0.298429319371728</c:v>
                </c:pt>
                <c:pt idx="32">
                  <c:v>0.31496062992126</c:v>
                </c:pt>
                <c:pt idx="33">
                  <c:v>0.286885245901639</c:v>
                </c:pt>
                <c:pt idx="34">
                  <c:v>0.36</c:v>
                </c:pt>
                <c:pt idx="35">
                  <c:v>0.330097087378641</c:v>
                </c:pt>
                <c:pt idx="36">
                  <c:v>0.265446224256293</c:v>
                </c:pt>
                <c:pt idx="37">
                  <c:v>0.253694581280788</c:v>
                </c:pt>
                <c:pt idx="38">
                  <c:v>0.286885245901639</c:v>
                </c:pt>
                <c:pt idx="39">
                  <c:v>0.272727272727273</c:v>
                </c:pt>
                <c:pt idx="40">
                  <c:v>0.275590551181102</c:v>
                </c:pt>
                <c:pt idx="41">
                  <c:v>0.297101449275362</c:v>
                </c:pt>
                <c:pt idx="42">
                  <c:v>0.309523809523809</c:v>
                </c:pt>
                <c:pt idx="43">
                  <c:v>0.31588785046729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3172264"/>
        <c:axId val="-2133169288"/>
      </c:barChart>
      <c:catAx>
        <c:axId val="-2133172264"/>
        <c:scaling>
          <c:orientation val="minMax"/>
        </c:scaling>
        <c:delete val="0"/>
        <c:axPos val="b"/>
        <c:majorTickMark val="out"/>
        <c:minorTickMark val="none"/>
        <c:tickLblPos val="nextTo"/>
        <c:crossAx val="-2133169288"/>
        <c:crosses val="autoZero"/>
        <c:auto val="1"/>
        <c:lblAlgn val="ctr"/>
        <c:lblOffset val="100"/>
        <c:noMultiLvlLbl val="0"/>
      </c:catAx>
      <c:valAx>
        <c:axId val="-21331692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-2133172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  <c:userShapes r:id="rId1"/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0</xdr:colOff>
      <xdr:row>30</xdr:row>
      <xdr:rowOff>0</xdr:rowOff>
    </xdr:from>
    <xdr:to>
      <xdr:col>40</xdr:col>
      <xdr:colOff>342900</xdr:colOff>
      <xdr:row>30</xdr:row>
      <xdr:rowOff>254000</xdr:rowOff>
    </xdr:to>
    <xdr:sp macro="" textlink="">
      <xdr:nvSpPr>
        <xdr:cNvPr id="1109" name="AutoShape 1" descr="https://webmail.vgregion.se/owa/1x1.gif"/>
        <xdr:cNvSpPr>
          <a:spLocks noChangeAspect="1" noChangeArrowheads="1"/>
        </xdr:cNvSpPr>
      </xdr:nvSpPr>
      <xdr:spPr bwMode="auto">
        <a:xfrm>
          <a:off x="42506900" y="10426700"/>
          <a:ext cx="34290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sv-SE"/>
        </a:p>
      </xdr:txBody>
    </xdr:sp>
    <xdr:clientData/>
  </xdr:twoCellAnchor>
  <xdr:twoCellAnchor editAs="oneCell">
    <xdr:from>
      <xdr:col>41</xdr:col>
      <xdr:colOff>0</xdr:colOff>
      <xdr:row>30</xdr:row>
      <xdr:rowOff>0</xdr:rowOff>
    </xdr:from>
    <xdr:to>
      <xdr:col>41</xdr:col>
      <xdr:colOff>342900</xdr:colOff>
      <xdr:row>30</xdr:row>
      <xdr:rowOff>254000</xdr:rowOff>
    </xdr:to>
    <xdr:sp macro="" textlink="">
      <xdr:nvSpPr>
        <xdr:cNvPr id="1110" name="AutoShape 2" descr="https://webmail.vgregion.se/owa/1x1.gif"/>
        <xdr:cNvSpPr>
          <a:spLocks noChangeAspect="1" noChangeArrowheads="1"/>
        </xdr:cNvSpPr>
      </xdr:nvSpPr>
      <xdr:spPr bwMode="auto">
        <a:xfrm>
          <a:off x="43116500" y="10426700"/>
          <a:ext cx="34290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sv-SE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635000</xdr:colOff>
      <xdr:row>11</xdr:row>
      <xdr:rowOff>152400</xdr:rowOff>
    </xdr:from>
    <xdr:to>
      <xdr:col>20</xdr:col>
      <xdr:colOff>431800</xdr:colOff>
      <xdr:row>53</xdr:row>
      <xdr:rowOff>0</xdr:rowOff>
    </xdr:to>
    <xdr:graphicFrame macro="">
      <xdr:nvGraphicFramePr>
        <xdr:cNvPr id="2091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660400</xdr:colOff>
      <xdr:row>2</xdr:row>
      <xdr:rowOff>139700</xdr:rowOff>
    </xdr:from>
    <xdr:to>
      <xdr:col>21</xdr:col>
      <xdr:colOff>660400</xdr:colOff>
      <xdr:row>43</xdr:row>
      <xdr:rowOff>139700</xdr:rowOff>
    </xdr:to>
    <xdr:graphicFrame macro="">
      <xdr:nvGraphicFramePr>
        <xdr:cNvPr id="3115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25400</xdr:colOff>
      <xdr:row>21</xdr:row>
      <xdr:rowOff>133350</xdr:rowOff>
    </xdr:from>
    <xdr:to>
      <xdr:col>35</xdr:col>
      <xdr:colOff>558800</xdr:colOff>
      <xdr:row>39</xdr:row>
      <xdr:rowOff>133350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292100</xdr:colOff>
      <xdr:row>6</xdr:row>
      <xdr:rowOff>127000</xdr:rowOff>
    </xdr:from>
    <xdr:to>
      <xdr:col>23</xdr:col>
      <xdr:colOff>622300</xdr:colOff>
      <xdr:row>51</xdr:row>
      <xdr:rowOff>12700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0.06224</cdr:x>
      <cdr:y>0.0116</cdr:y>
    </cdr:from>
    <cdr:to>
      <cdr:x>0.79694</cdr:x>
      <cdr:y>0.17633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774700" y="63500"/>
          <a:ext cx="9144000" cy="9017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pernilla.aberg@gotland.se" TargetMode="External"/><Relationship Id="rId20" Type="http://schemas.openxmlformats.org/officeDocument/2006/relationships/hyperlink" Target="mailto:sophia.brismar-wendel@ds.se" TargetMode="External"/><Relationship Id="rId21" Type="http://schemas.openxmlformats.org/officeDocument/2006/relationships/hyperlink" Target="mailto:anna.sand@karolinska.se" TargetMode="External"/><Relationship Id="rId22" Type="http://schemas.openxmlformats.org/officeDocument/2006/relationships/hyperlink" Target="mailto:per.kempe@lvn.se" TargetMode="External"/><Relationship Id="rId23" Type="http://schemas.openxmlformats.org/officeDocument/2006/relationships/hyperlink" Target="mailto:pepita.knuutila@akademiska.se" TargetMode="External"/><Relationship Id="rId24" Type="http://schemas.openxmlformats.org/officeDocument/2006/relationships/hyperlink" Target="mailto:Margareta.Steinwall@skane.se" TargetMode="External"/><Relationship Id="rId25" Type="http://schemas.openxmlformats.org/officeDocument/2006/relationships/drawing" Target="../drawings/drawing1.xml"/><Relationship Id="rId10" Type="http://schemas.openxmlformats.org/officeDocument/2006/relationships/hyperlink" Target="mailto:Eva.Nordberg@regionhalland.se" TargetMode="External"/><Relationship Id="rId11" Type="http://schemas.openxmlformats.org/officeDocument/2006/relationships/hyperlink" Target="mailto:sm5sic@gmail.com" TargetMode="External"/><Relationship Id="rId12" Type="http://schemas.openxmlformats.org/officeDocument/2006/relationships/hyperlink" Target="mailto:karin.pihl@vgregion.se" TargetMode="External"/><Relationship Id="rId13" Type="http://schemas.openxmlformats.org/officeDocument/2006/relationships/hyperlink" Target="mailto:pernilla.engstrom@ltblekinge.se" TargetMode="External"/><Relationship Id="rId14" Type="http://schemas.openxmlformats.org/officeDocument/2006/relationships/hyperlink" Target="mailto:Hanna.Q.Nordlof@skane.se" TargetMode="External"/><Relationship Id="rId15" Type="http://schemas.openxmlformats.org/officeDocument/2006/relationships/hyperlink" Target="mailto:anna.c.hagman@vgregion.se" TargetMode="External"/><Relationship Id="rId16" Type="http://schemas.openxmlformats.org/officeDocument/2006/relationships/hyperlink" Target="mailto:Gun.Nilsson@vll.se" TargetMode="External"/><Relationship Id="rId17" Type="http://schemas.openxmlformats.org/officeDocument/2006/relationships/hyperlink" Target="mailto:Gun.Nilsson@vll.se" TargetMode="External"/><Relationship Id="rId18" Type="http://schemas.openxmlformats.org/officeDocument/2006/relationships/hyperlink" Target="mailto:Michael.Algovik@bbsophia.se" TargetMode="External"/><Relationship Id="rId19" Type="http://schemas.openxmlformats.org/officeDocument/2006/relationships/hyperlink" Target="mailto:birgitta.morlin@ds.se" TargetMode="External"/><Relationship Id="rId1" Type="http://schemas.openxmlformats.org/officeDocument/2006/relationships/hyperlink" Target="mailto:maria.jonsson@kbh.uu.se" TargetMode="External"/><Relationship Id="rId2" Type="http://schemas.openxmlformats.org/officeDocument/2006/relationships/hyperlink" Target="mailto:Katarina.NilssonSoderstrom@dll.se" TargetMode="External"/><Relationship Id="rId3" Type="http://schemas.openxmlformats.org/officeDocument/2006/relationships/hyperlink" Target="mailto:Karin.Lundmark@nll.se%3E" TargetMode="External"/><Relationship Id="rId4" Type="http://schemas.openxmlformats.org/officeDocument/2006/relationships/hyperlink" Target="mailto:Kerstin%20Karlsson%20%3ckerstin.i.karlsson@vgregion.se%3e" TargetMode="External"/><Relationship Id="rId5" Type="http://schemas.openxmlformats.org/officeDocument/2006/relationships/hyperlink" Target="mailto:Sophie.Ramberg@ltdalarna.se" TargetMode="External"/><Relationship Id="rId6" Type="http://schemas.openxmlformats.org/officeDocument/2006/relationships/hyperlink" Target="mailto:lars@ladfors.com" TargetMode="External"/><Relationship Id="rId7" Type="http://schemas.openxmlformats.org/officeDocument/2006/relationships/hyperlink" Target="mailto:gill.kullberg@orebroll.se" TargetMode="External"/><Relationship Id="rId8" Type="http://schemas.openxmlformats.org/officeDocument/2006/relationships/hyperlink" Target="mailto:Jan%20Leyon%20%3cjan.leyon@vgregion.se%3e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61" enableFormatConditionsCalculation="0"/>
  <dimension ref="A1:BG33"/>
  <sheetViews>
    <sheetView topLeftCell="A6" workbookViewId="0">
      <pane xSplit="2" topLeftCell="Q1" activePane="topRight" state="frozen"/>
      <selection activeCell="A3" sqref="A1:XFD1048576"/>
      <selection pane="topRight" activeCell="S7" sqref="S7"/>
    </sheetView>
  </sheetViews>
  <sheetFormatPr baseColWidth="10" defaultColWidth="9.1640625" defaultRowHeight="15" x14ac:dyDescent="0"/>
  <cols>
    <col min="1" max="1" width="9.33203125" style="17" bestFit="1" customWidth="1"/>
    <col min="2" max="2" width="80.33203125" style="17" customWidth="1"/>
    <col min="3" max="3" width="1" style="218" customWidth="1"/>
    <col min="4" max="4" width="12.1640625" style="208" customWidth="1"/>
    <col min="5" max="5" width="8" style="208" bestFit="1" customWidth="1"/>
    <col min="6" max="6" width="13.33203125" style="208" bestFit="1" customWidth="1"/>
    <col min="7" max="7" width="14.83203125" style="208" bestFit="1" customWidth="1"/>
    <col min="8" max="8" width="8" style="208" bestFit="1" customWidth="1"/>
    <col min="9" max="9" width="10.6640625" style="208" bestFit="1" customWidth="1"/>
    <col min="10" max="11" width="11.5" style="208" bestFit="1" customWidth="1"/>
    <col min="12" max="12" width="14.83203125" style="208" bestFit="1" customWidth="1"/>
    <col min="13" max="13" width="12.6640625" style="208" bestFit="1" customWidth="1"/>
    <col min="14" max="14" width="13" style="208" bestFit="1" customWidth="1"/>
    <col min="15" max="15" width="9" style="208" bestFit="1" customWidth="1"/>
    <col min="16" max="16" width="12.5" style="208" bestFit="1" customWidth="1"/>
    <col min="17" max="17" width="13.5" style="208" bestFit="1" customWidth="1"/>
    <col min="18" max="18" width="14.33203125" style="208" bestFit="1" customWidth="1"/>
    <col min="19" max="19" width="14.5" style="208" bestFit="1" customWidth="1"/>
    <col min="20" max="20" width="12.33203125" style="208" bestFit="1" customWidth="1"/>
    <col min="21" max="21" width="8" style="210" bestFit="1" customWidth="1"/>
    <col min="22" max="22" width="15.83203125" style="208" customWidth="1"/>
    <col min="23" max="23" width="11" style="208" bestFit="1" customWidth="1"/>
    <col min="24" max="24" width="13.83203125" style="208" bestFit="1" customWidth="1"/>
    <col min="25" max="25" width="18.1640625" style="208" bestFit="1" customWidth="1"/>
    <col min="26" max="27" width="11.83203125" style="208" bestFit="1" customWidth="1"/>
    <col min="28" max="28" width="9.5" style="208" bestFit="1" customWidth="1"/>
    <col min="29" max="29" width="10.6640625" style="208" bestFit="1" customWidth="1"/>
    <col min="30" max="30" width="15.83203125" style="208" bestFit="1" customWidth="1"/>
    <col min="31" max="31" width="14.1640625" style="209" bestFit="1" customWidth="1"/>
    <col min="32" max="32" width="17.1640625" style="208" bestFit="1" customWidth="1"/>
    <col min="33" max="33" width="21.1640625" style="208" bestFit="1" customWidth="1"/>
    <col min="34" max="34" width="17.1640625" style="208" bestFit="1" customWidth="1"/>
    <col min="35" max="35" width="24" style="208" bestFit="1" customWidth="1"/>
    <col min="36" max="36" width="12.1640625" style="208" bestFit="1" customWidth="1"/>
    <col min="37" max="37" width="12.33203125" style="208" bestFit="1" customWidth="1"/>
    <col min="38" max="38" width="8" style="208" bestFit="1" customWidth="1"/>
    <col min="39" max="39" width="10.33203125" style="208" bestFit="1" customWidth="1"/>
    <col min="40" max="40" width="10" style="208" bestFit="1" customWidth="1"/>
    <col min="41" max="41" width="8" style="208" bestFit="1" customWidth="1"/>
    <col min="42" max="42" width="11.1640625" style="208" bestFit="1" customWidth="1"/>
    <col min="43" max="43" width="11.5" style="208" bestFit="1" customWidth="1"/>
    <col min="44" max="44" width="10.83203125" style="208" bestFit="1" customWidth="1"/>
    <col min="45" max="45" width="6.6640625" style="208" customWidth="1"/>
    <col min="46" max="46" width="8" style="208" bestFit="1" customWidth="1"/>
    <col min="47" max="47" width="8.83203125" style="208" bestFit="1" customWidth="1"/>
    <col min="48" max="48" width="24.6640625" style="208" bestFit="1" customWidth="1"/>
    <col min="49" max="49" width="12.6640625" style="208" bestFit="1" customWidth="1"/>
    <col min="50" max="50" width="11.5" style="218" bestFit="1" customWidth="1"/>
    <col min="51" max="51" width="6.33203125" style="218" bestFit="1" customWidth="1"/>
    <col min="52" max="52" width="9" style="218" bestFit="1" customWidth="1"/>
    <col min="53" max="53" width="12" style="263" bestFit="1" customWidth="1"/>
    <col min="54" max="54" width="9.1640625" style="52"/>
    <col min="55" max="55" width="9.1640625" style="218"/>
    <col min="56" max="56" width="13" style="218" bestFit="1" customWidth="1"/>
    <col min="57" max="58" width="9.1640625" style="218"/>
    <col min="59" max="59" width="13" style="218" bestFit="1" customWidth="1"/>
    <col min="60" max="16384" width="9.1640625" style="218"/>
  </cols>
  <sheetData>
    <row r="1" spans="1:59" s="208" customFormat="1" ht="31.5" customHeight="1">
      <c r="A1" s="17"/>
      <c r="B1" s="207" t="s">
        <v>139</v>
      </c>
      <c r="D1" s="209"/>
      <c r="E1" s="209"/>
      <c r="F1" s="209"/>
      <c r="G1" s="209"/>
      <c r="H1" s="209"/>
      <c r="I1" s="209"/>
      <c r="K1" s="209"/>
      <c r="L1" s="209"/>
      <c r="M1" s="209"/>
      <c r="P1" s="209"/>
      <c r="Q1" s="209"/>
      <c r="U1" s="210"/>
      <c r="V1" s="209"/>
      <c r="AE1" s="209"/>
      <c r="AF1" s="209"/>
      <c r="BA1" s="263"/>
      <c r="BB1" s="52"/>
    </row>
    <row r="2" spans="1:59" s="208" customFormat="1" ht="24.75" customHeight="1">
      <c r="A2" s="17"/>
      <c r="B2" s="211" t="s">
        <v>2</v>
      </c>
      <c r="D2" s="209"/>
      <c r="E2" s="209"/>
      <c r="F2" s="209"/>
      <c r="G2" s="209"/>
      <c r="H2" s="209"/>
      <c r="I2" s="209"/>
      <c r="K2" s="209"/>
      <c r="L2" s="209"/>
      <c r="M2" s="209"/>
      <c r="O2" s="209"/>
      <c r="P2" s="209"/>
      <c r="Q2" s="209"/>
      <c r="R2" s="209"/>
      <c r="U2" s="210"/>
      <c r="AE2" s="209"/>
      <c r="AF2" s="209"/>
      <c r="BA2" s="263"/>
      <c r="BB2" s="52"/>
    </row>
    <row r="3" spans="1:59" s="208" customFormat="1" ht="16.5" customHeight="1" thickBot="1">
      <c r="A3" s="212"/>
      <c r="B3" s="212"/>
      <c r="D3" s="209"/>
      <c r="E3" s="209"/>
      <c r="F3" s="209"/>
      <c r="G3" s="209"/>
      <c r="H3" s="209"/>
      <c r="O3" s="209"/>
      <c r="P3" s="209"/>
      <c r="Q3" s="209"/>
      <c r="R3" s="209"/>
      <c r="S3" s="213"/>
      <c r="U3" s="210"/>
      <c r="AE3" s="209"/>
      <c r="AF3" s="209"/>
      <c r="AG3" s="209"/>
      <c r="AH3" s="209"/>
      <c r="BA3" s="263"/>
      <c r="BB3" s="57"/>
    </row>
    <row r="4" spans="1:59" s="208" customFormat="1" ht="26.25" customHeight="1" thickTop="1" thickBot="1">
      <c r="A4" s="17"/>
      <c r="B4" s="17"/>
      <c r="D4" s="47"/>
      <c r="E4" s="47"/>
      <c r="F4" s="47"/>
      <c r="G4" s="47"/>
      <c r="H4" s="47"/>
      <c r="I4" s="47"/>
      <c r="K4" s="47"/>
      <c r="L4" s="47"/>
      <c r="M4" s="47"/>
      <c r="S4" s="209"/>
      <c r="U4" s="210"/>
      <c r="AB4" s="209"/>
      <c r="AE4" s="209"/>
      <c r="AF4" s="47"/>
      <c r="AG4" s="209"/>
      <c r="AH4" s="209"/>
      <c r="AX4" s="214" t="s">
        <v>127</v>
      </c>
      <c r="AY4" s="214" t="s">
        <v>128</v>
      </c>
      <c r="AZ4" s="208" t="s">
        <v>135</v>
      </c>
      <c r="BA4" s="265"/>
      <c r="BB4" s="52"/>
    </row>
    <row r="5" spans="1:59" ht="30" customHeight="1" thickTop="1" thickBot="1">
      <c r="A5" s="277" t="s">
        <v>16</v>
      </c>
      <c r="B5" s="278"/>
      <c r="C5" s="215"/>
      <c r="D5" s="216">
        <f>'3. Därav sectio '!D26/D26</f>
        <v>0.13717693836978131</v>
      </c>
      <c r="E5" s="216">
        <f>'3. Därav sectio '!E26/E26</f>
        <v>0.11018518518518519</v>
      </c>
      <c r="F5" s="216">
        <f>'3. Därav sectio '!F26/F26</f>
        <v>0.1865778200856735</v>
      </c>
      <c r="G5" s="216">
        <f>'3. Därav sectio '!G26/G26</f>
        <v>0.19614361702127658</v>
      </c>
      <c r="H5" s="216">
        <f>'3. Därav sectio '!H26/H26</f>
        <v>0.20222339862361038</v>
      </c>
      <c r="I5" s="216">
        <f>'3. Därav sectio '!I26/I26</f>
        <v>0.13805309734513274</v>
      </c>
      <c r="J5" s="216">
        <f>'3. Därav sectio '!J26/J26</f>
        <v>0.17308257419923598</v>
      </c>
      <c r="K5" s="216">
        <f>'3. Därav sectio '!K26/K26</f>
        <v>0.16226415094339622</v>
      </c>
      <c r="L5" s="216">
        <f>'3. Därav sectio '!L26/L26</f>
        <v>0.1505247376311844</v>
      </c>
      <c r="M5" s="216">
        <f>'3. Därav sectio '!M26/M26</f>
        <v>0.18518518518518517</v>
      </c>
      <c r="N5" s="216">
        <f>'3. Därav sectio '!N26/N26</f>
        <v>0.17407757805108798</v>
      </c>
      <c r="O5" s="216">
        <f>'3. Därav sectio '!O26/O26</f>
        <v>0.16873773708306083</v>
      </c>
      <c r="P5" s="216">
        <f>'3. Därav sectio '!P26/P26</f>
        <v>0.16114457831325302</v>
      </c>
      <c r="Q5" s="216">
        <f>'3. Därav sectio '!Q26/Q26</f>
        <v>0.16773367477592829</v>
      </c>
      <c r="R5" s="216" t="e">
        <f>'3. Därav sectio '!R26/R26</f>
        <v>#DIV/0!</v>
      </c>
      <c r="S5" s="216">
        <f>'3. Därav sectio '!S26/S26</f>
        <v>0.16267708842208109</v>
      </c>
      <c r="T5" s="216">
        <f>'3. Därav sectio '!T26/T26</f>
        <v>0.10626702997275204</v>
      </c>
      <c r="U5" s="216">
        <f>'3. Därav sectio '!U26/U26</f>
        <v>0.13223140495867769</v>
      </c>
      <c r="V5" s="216">
        <f>'3. Därav sectio '!V26/V26</f>
        <v>0.16348382823711227</v>
      </c>
      <c r="W5" s="216">
        <f>'3. Därav sectio '!W26/W26</f>
        <v>0.16025641025641027</v>
      </c>
      <c r="X5" s="216">
        <f>'3. Därav sectio '!X26/X26</f>
        <v>0.13430127041742287</v>
      </c>
      <c r="Y5" s="216">
        <f>'3. Därav sectio '!Y26/Y26</f>
        <v>0.15476537452637715</v>
      </c>
      <c r="Z5" s="216">
        <f>'3. Därav sectio '!Z26/Z26</f>
        <v>0.17248677248677249</v>
      </c>
      <c r="AA5" s="216">
        <f>'3. Därav sectio '!AA26/AA26</f>
        <v>0.14631043256997456</v>
      </c>
      <c r="AB5" s="216">
        <f>'3. Därav sectio '!AB26/AB26</f>
        <v>0.17091336730693846</v>
      </c>
      <c r="AC5" s="216">
        <f>'3. Därav sectio '!AC26/AC26</f>
        <v>0.10451977401129943</v>
      </c>
      <c r="AD5" s="216">
        <f>'3. Därav sectio '!AD26/AD26</f>
        <v>0.16034082106893879</v>
      </c>
      <c r="AE5" s="216">
        <f>'3. Därav sectio '!AE26/AE26</f>
        <v>0.20308330862733473</v>
      </c>
      <c r="AF5" s="216">
        <f>'3. Därav sectio '!AF26/AF26</f>
        <v>0.24828037995414345</v>
      </c>
      <c r="AG5" s="216">
        <f>'3. Därav sectio '!AG26/AG26</f>
        <v>0.2092616863259065</v>
      </c>
      <c r="AH5" s="216">
        <f>'3. Därav sectio '!AH26/AH26</f>
        <v>0.22919401417694932</v>
      </c>
      <c r="AI5" s="216">
        <f>'3. Därav sectio '!AI26/AI26</f>
        <v>0.21634681761700952</v>
      </c>
      <c r="AJ5" s="216">
        <f>'3. Därav sectio '!AJ26/AJ26</f>
        <v>0.18807339449541285</v>
      </c>
      <c r="AK5" s="216">
        <f>'3. Därav sectio '!AK26/AK26</f>
        <v>0.19488817891373802</v>
      </c>
      <c r="AL5" s="216">
        <f>'3. Därav sectio '!AL26/AL26</f>
        <v>0.19193083573487033</v>
      </c>
      <c r="AM5" s="216">
        <f>'3. Därav sectio '!AM26/AM26</f>
        <v>0.18975283213182287</v>
      </c>
      <c r="AN5" s="216">
        <f>'3. Därav sectio '!AN26/AN26</f>
        <v>0.15799343647444913</v>
      </c>
      <c r="AO5" s="216">
        <f>'3. Därav sectio '!AO26/AO26</f>
        <v>0.20415879017013233</v>
      </c>
      <c r="AP5" s="216">
        <f>'3. Därav sectio '!AP26/AP26</f>
        <v>0.14285714285714285</v>
      </c>
      <c r="AQ5" s="216">
        <f>'3. Därav sectio '!AQ26/AQ26</f>
        <v>0.16</v>
      </c>
      <c r="AR5" s="216">
        <f>'3. Därav sectio '!AR26/AR26</f>
        <v>0.160192506015813</v>
      </c>
      <c r="AS5" s="216" t="e">
        <f>'3. Därav sectio '!AS26/AS26</f>
        <v>#DIV/0!</v>
      </c>
      <c r="AT5" s="216">
        <f>'3. Därav sectio '!AT26/AT26</f>
        <v>0.14698795180722893</v>
      </c>
      <c r="AU5" s="216">
        <f>'3. Därav sectio '!AU26/AU26</f>
        <v>0.14420391061452514</v>
      </c>
      <c r="AV5" s="216">
        <f>'3. Därav sectio '!AV26/AV26</f>
        <v>0.18904593639575973</v>
      </c>
      <c r="AW5" s="216">
        <f>'3. Därav sectio '!AW26/AW26</f>
        <v>0.13278319579894973</v>
      </c>
      <c r="AX5" s="217"/>
      <c r="AY5" s="217"/>
      <c r="BB5" s="52" t="s">
        <v>55</v>
      </c>
      <c r="BD5" s="218" t="s">
        <v>161</v>
      </c>
    </row>
    <row r="6" spans="1:59" s="221" customFormat="1" ht="49.5" customHeight="1" thickTop="1" thickBot="1">
      <c r="A6" s="275" t="s">
        <v>1</v>
      </c>
      <c r="B6" s="276"/>
      <c r="C6" s="219"/>
      <c r="D6" s="220" t="s">
        <v>5</v>
      </c>
      <c r="E6" s="220" t="s">
        <v>33</v>
      </c>
      <c r="F6" s="220" t="s">
        <v>56</v>
      </c>
      <c r="G6" s="220" t="s">
        <v>35</v>
      </c>
      <c r="H6" s="220" t="s">
        <v>46</v>
      </c>
      <c r="I6" s="220" t="s">
        <v>30</v>
      </c>
      <c r="J6" s="220" t="s">
        <v>57</v>
      </c>
      <c r="K6" s="220" t="s">
        <v>61</v>
      </c>
      <c r="L6" s="220" t="s">
        <v>8</v>
      </c>
      <c r="M6" s="220" t="s">
        <v>39</v>
      </c>
      <c r="N6" s="220" t="s">
        <v>47</v>
      </c>
      <c r="O6" s="220" t="s">
        <v>62</v>
      </c>
      <c r="P6" s="220" t="s">
        <v>34</v>
      </c>
      <c r="Q6" s="220" t="s">
        <v>17</v>
      </c>
      <c r="R6" s="220" t="s">
        <v>6</v>
      </c>
      <c r="S6" s="220" t="s">
        <v>32</v>
      </c>
      <c r="T6" s="220" t="s">
        <v>9</v>
      </c>
      <c r="U6" s="244" t="s">
        <v>45</v>
      </c>
      <c r="V6" s="220" t="s">
        <v>76</v>
      </c>
      <c r="W6" s="220" t="s">
        <v>63</v>
      </c>
      <c r="X6" s="220" t="s">
        <v>58</v>
      </c>
      <c r="Y6" s="220" t="s">
        <v>64</v>
      </c>
      <c r="Z6" s="220" t="s">
        <v>133</v>
      </c>
      <c r="AA6" s="220" t="s">
        <v>65</v>
      </c>
      <c r="AB6" s="220" t="s">
        <v>44</v>
      </c>
      <c r="AC6" s="220" t="s">
        <v>31</v>
      </c>
      <c r="AD6" s="220" t="s">
        <v>140</v>
      </c>
      <c r="AE6" s="220" t="s">
        <v>71</v>
      </c>
      <c r="AF6" s="220" t="s">
        <v>72</v>
      </c>
      <c r="AG6" s="220" t="s">
        <v>73</v>
      </c>
      <c r="AH6" s="220" t="s">
        <v>74</v>
      </c>
      <c r="AI6" s="220" t="s">
        <v>75</v>
      </c>
      <c r="AJ6" s="220" t="s">
        <v>66</v>
      </c>
      <c r="AK6" s="220" t="s">
        <v>67</v>
      </c>
      <c r="AL6" s="220" t="s">
        <v>43</v>
      </c>
      <c r="AM6" s="220" t="s">
        <v>59</v>
      </c>
      <c r="AN6" s="220" t="s">
        <v>40</v>
      </c>
      <c r="AO6" s="220" t="s">
        <v>41</v>
      </c>
      <c r="AP6" s="220" t="s">
        <v>28</v>
      </c>
      <c r="AQ6" s="220" t="s">
        <v>10</v>
      </c>
      <c r="AR6" s="220" t="s">
        <v>38</v>
      </c>
      <c r="AS6" s="220" t="s">
        <v>60</v>
      </c>
      <c r="AT6" s="220" t="s">
        <v>29</v>
      </c>
      <c r="AU6" s="220" t="s">
        <v>68</v>
      </c>
      <c r="AV6" s="220" t="s">
        <v>69</v>
      </c>
      <c r="AW6" s="220" t="s">
        <v>70</v>
      </c>
      <c r="AX6" s="214" t="s">
        <v>127</v>
      </c>
      <c r="AY6" s="214" t="s">
        <v>128</v>
      </c>
      <c r="BA6" s="267"/>
      <c r="BB6" s="66"/>
      <c r="BE6" s="80"/>
      <c r="BG6" s="221" t="s">
        <v>170</v>
      </c>
    </row>
    <row r="7" spans="1:59" ht="30" customHeight="1" thickTop="1" thickBot="1">
      <c r="A7" s="222" t="s">
        <v>18</v>
      </c>
      <c r="B7" s="4" t="s">
        <v>93</v>
      </c>
      <c r="D7" s="240">
        <v>877</v>
      </c>
      <c r="E7" s="240">
        <v>297</v>
      </c>
      <c r="F7" s="240">
        <v>556</v>
      </c>
      <c r="G7" s="240">
        <v>898</v>
      </c>
      <c r="H7" s="240">
        <v>531</v>
      </c>
      <c r="I7" s="240">
        <v>179</v>
      </c>
      <c r="J7" s="240">
        <v>3132</v>
      </c>
      <c r="K7" s="240">
        <v>527</v>
      </c>
      <c r="L7" s="240">
        <v>1070</v>
      </c>
      <c r="M7" s="240">
        <v>288</v>
      </c>
      <c r="N7" s="240">
        <v>595</v>
      </c>
      <c r="O7" s="240">
        <v>481</v>
      </c>
      <c r="P7" s="240">
        <v>224</v>
      </c>
      <c r="Q7" s="245">
        <v>453</v>
      </c>
      <c r="R7" s="240"/>
      <c r="S7" s="240">
        <v>584</v>
      </c>
      <c r="T7" s="240">
        <v>907</v>
      </c>
      <c r="U7" s="240">
        <v>587</v>
      </c>
      <c r="V7" s="240">
        <v>2781</v>
      </c>
      <c r="W7" s="240">
        <v>95</v>
      </c>
      <c r="X7" s="240">
        <v>683</v>
      </c>
      <c r="Y7" s="240">
        <v>1022</v>
      </c>
      <c r="Z7" s="246">
        <v>295</v>
      </c>
      <c r="AA7" s="240">
        <v>227</v>
      </c>
      <c r="AB7" s="240">
        <v>759</v>
      </c>
      <c r="AC7" s="240">
        <v>130</v>
      </c>
      <c r="AD7" s="240">
        <v>1088</v>
      </c>
      <c r="AE7" s="240">
        <v>1012</v>
      </c>
      <c r="AF7" s="240">
        <v>1736</v>
      </c>
      <c r="AG7" s="240">
        <v>1186</v>
      </c>
      <c r="AH7" s="240">
        <v>907</v>
      </c>
      <c r="AI7" s="240">
        <v>2134</v>
      </c>
      <c r="AJ7" s="240">
        <v>405</v>
      </c>
      <c r="AK7" s="240">
        <v>459</v>
      </c>
      <c r="AL7" s="240">
        <v>499</v>
      </c>
      <c r="AM7" s="240">
        <v>1055</v>
      </c>
      <c r="AN7" s="240">
        <v>757</v>
      </c>
      <c r="AO7" s="240">
        <v>131</v>
      </c>
      <c r="AP7" s="240">
        <v>263</v>
      </c>
      <c r="AQ7" s="240">
        <v>236</v>
      </c>
      <c r="AR7" s="240">
        <v>873</v>
      </c>
      <c r="AS7" s="240"/>
      <c r="AT7" s="240">
        <v>430</v>
      </c>
      <c r="AU7" s="240">
        <v>796</v>
      </c>
      <c r="AV7" s="240">
        <v>172</v>
      </c>
      <c r="AW7" s="240">
        <v>406</v>
      </c>
      <c r="AX7" s="238">
        <f>MAX(D7:AW7)</f>
        <v>3132</v>
      </c>
      <c r="AY7" s="238">
        <f>MIN(D7:AX7)</f>
        <v>95</v>
      </c>
      <c r="AZ7" s="239">
        <f>SUM(D7:AW7)</f>
        <v>32723</v>
      </c>
      <c r="BA7" s="268">
        <v>1</v>
      </c>
      <c r="BB7" s="52">
        <f>AZ7</f>
        <v>32723</v>
      </c>
      <c r="BC7" s="239"/>
      <c r="BD7" s="258">
        <f>'3. Därav sectio '!AZ7/AZ7</f>
        <v>7.9699294074504171E-2</v>
      </c>
      <c r="BE7" s="261">
        <f>BC7+AZ8+AZ9</f>
        <v>9666</v>
      </c>
      <c r="BG7" s="218">
        <f>AZ7+AZ8+AZ9</f>
        <v>42389</v>
      </c>
    </row>
    <row r="8" spans="1:59" ht="30" customHeight="1" thickTop="1" thickBot="1">
      <c r="A8" s="223" t="s">
        <v>26</v>
      </c>
      <c r="B8" s="7" t="s">
        <v>94</v>
      </c>
      <c r="D8" s="240">
        <v>166</v>
      </c>
      <c r="E8" s="240">
        <v>57</v>
      </c>
      <c r="F8" s="240">
        <v>127</v>
      </c>
      <c r="G8" s="240">
        <v>191</v>
      </c>
      <c r="H8" s="240">
        <v>138</v>
      </c>
      <c r="I8" s="240">
        <v>28</v>
      </c>
      <c r="J8" s="240">
        <v>642</v>
      </c>
      <c r="K8" s="240">
        <v>161</v>
      </c>
      <c r="L8" s="240">
        <v>189</v>
      </c>
      <c r="M8" s="240">
        <v>100</v>
      </c>
      <c r="N8" s="240">
        <v>147</v>
      </c>
      <c r="O8" s="240">
        <v>90</v>
      </c>
      <c r="P8" s="240">
        <v>24</v>
      </c>
      <c r="Q8" s="245">
        <v>89</v>
      </c>
      <c r="R8" s="240"/>
      <c r="S8" s="240">
        <v>120</v>
      </c>
      <c r="T8" s="240">
        <v>196</v>
      </c>
      <c r="U8" s="240">
        <v>148</v>
      </c>
      <c r="V8" s="240">
        <v>616</v>
      </c>
      <c r="W8" s="240">
        <v>22</v>
      </c>
      <c r="X8" s="240">
        <v>94</v>
      </c>
      <c r="Y8" s="240">
        <v>183</v>
      </c>
      <c r="Z8" s="246">
        <v>67</v>
      </c>
      <c r="AA8" s="240">
        <v>43</v>
      </c>
      <c r="AB8" s="240">
        <v>142</v>
      </c>
      <c r="AC8" s="240">
        <v>32</v>
      </c>
      <c r="AD8" s="240">
        <v>197</v>
      </c>
      <c r="AE8" s="240">
        <v>253</v>
      </c>
      <c r="AF8" s="240">
        <v>535</v>
      </c>
      <c r="AG8" s="240">
        <v>437</v>
      </c>
      <c r="AH8" s="240">
        <v>381</v>
      </c>
      <c r="AI8" s="240">
        <v>812</v>
      </c>
      <c r="AJ8" s="240">
        <v>122</v>
      </c>
      <c r="AK8" s="240">
        <v>103</v>
      </c>
      <c r="AL8" s="240">
        <v>153</v>
      </c>
      <c r="AM8" s="240">
        <v>366</v>
      </c>
      <c r="AN8" s="240">
        <v>172</v>
      </c>
      <c r="AO8" s="240">
        <v>42</v>
      </c>
      <c r="AP8" s="240">
        <v>67</v>
      </c>
      <c r="AQ8" s="240">
        <v>49</v>
      </c>
      <c r="AR8" s="240">
        <v>193</v>
      </c>
      <c r="AS8" s="240"/>
      <c r="AT8" s="240">
        <v>80</v>
      </c>
      <c r="AU8" s="240">
        <v>212</v>
      </c>
      <c r="AV8" s="240">
        <v>34</v>
      </c>
      <c r="AW8" s="240">
        <v>88</v>
      </c>
      <c r="AX8" s="238">
        <f t="shared" ref="AX8:AX25" si="0">MAX(D8:AW8)</f>
        <v>812</v>
      </c>
      <c r="AY8" s="238">
        <f t="shared" ref="AY8:AY25" si="1">MIN(D8:AX8)</f>
        <v>22</v>
      </c>
      <c r="AZ8" s="239">
        <f t="shared" ref="AZ8:AZ25" si="2">SUM(D8:AW8)</f>
        <v>8108</v>
      </c>
      <c r="BA8" s="263">
        <v>2</v>
      </c>
      <c r="BB8" s="52">
        <f>SUM(AZ8:AZ9)</f>
        <v>9666</v>
      </c>
      <c r="BC8" s="239"/>
      <c r="BD8" s="258">
        <f>'3. Därav sectio '!AZ8/AZ8</f>
        <v>0.26418352244696597</v>
      </c>
      <c r="BG8" s="218" t="s">
        <v>171</v>
      </c>
    </row>
    <row r="9" spans="1:59" ht="30" customHeight="1" thickTop="1" thickBot="1">
      <c r="A9" s="224" t="s">
        <v>13</v>
      </c>
      <c r="B9" s="6" t="s">
        <v>95</v>
      </c>
      <c r="D9" s="240">
        <v>28</v>
      </c>
      <c r="E9" s="240">
        <v>9</v>
      </c>
      <c r="F9" s="240">
        <v>26</v>
      </c>
      <c r="G9" s="240">
        <v>43</v>
      </c>
      <c r="H9" s="240">
        <v>25</v>
      </c>
      <c r="I9" s="240">
        <v>5</v>
      </c>
      <c r="J9" s="240">
        <v>126</v>
      </c>
      <c r="K9" s="240">
        <v>26</v>
      </c>
      <c r="L9" s="240">
        <v>28</v>
      </c>
      <c r="M9" s="240">
        <v>8</v>
      </c>
      <c r="N9" s="240">
        <v>19</v>
      </c>
      <c r="O9" s="240">
        <v>18</v>
      </c>
      <c r="P9" s="240">
        <v>9</v>
      </c>
      <c r="Q9" s="245">
        <v>17</v>
      </c>
      <c r="R9" s="240"/>
      <c r="S9" s="240">
        <v>16</v>
      </c>
      <c r="T9" s="240">
        <v>18</v>
      </c>
      <c r="U9" s="240">
        <v>22</v>
      </c>
      <c r="V9" s="240">
        <v>120</v>
      </c>
      <c r="W9" s="240">
        <v>4</v>
      </c>
      <c r="X9" s="240">
        <v>19</v>
      </c>
      <c r="Y9" s="240">
        <v>30</v>
      </c>
      <c r="Z9" s="246">
        <v>10</v>
      </c>
      <c r="AA9" s="240">
        <v>6</v>
      </c>
      <c r="AB9" s="240">
        <v>25</v>
      </c>
      <c r="AC9" s="240">
        <v>0</v>
      </c>
      <c r="AD9" s="240">
        <v>59</v>
      </c>
      <c r="AE9" s="240">
        <v>76</v>
      </c>
      <c r="AF9" s="240">
        <v>192</v>
      </c>
      <c r="AG9" s="240">
        <v>75</v>
      </c>
      <c r="AH9" s="240">
        <v>84</v>
      </c>
      <c r="AI9" s="240">
        <v>173</v>
      </c>
      <c r="AJ9" s="240">
        <v>20</v>
      </c>
      <c r="AK9" s="240">
        <v>29</v>
      </c>
      <c r="AL9" s="240">
        <v>26</v>
      </c>
      <c r="AM9" s="240">
        <v>51</v>
      </c>
      <c r="AN9" s="240">
        <v>22</v>
      </c>
      <c r="AO9" s="240">
        <v>9</v>
      </c>
      <c r="AP9" s="240">
        <v>7</v>
      </c>
      <c r="AQ9" s="240">
        <v>6</v>
      </c>
      <c r="AR9" s="240">
        <v>27</v>
      </c>
      <c r="AS9" s="240"/>
      <c r="AT9" s="240">
        <v>7</v>
      </c>
      <c r="AU9" s="240">
        <v>21</v>
      </c>
      <c r="AV9" s="240">
        <v>7</v>
      </c>
      <c r="AW9" s="240">
        <v>10</v>
      </c>
      <c r="AX9" s="238">
        <f t="shared" si="0"/>
        <v>192</v>
      </c>
      <c r="AY9" s="238">
        <f t="shared" si="1"/>
        <v>0</v>
      </c>
      <c r="AZ9" s="239">
        <f t="shared" si="2"/>
        <v>1558</v>
      </c>
      <c r="BA9" s="268"/>
      <c r="BC9" s="239"/>
      <c r="BD9" s="258">
        <f>'3. Därav sectio '!AZ9/AZ9</f>
        <v>1</v>
      </c>
      <c r="BG9" s="273">
        <f>AZ9/BG7</f>
        <v>3.6754818467055132E-2</v>
      </c>
    </row>
    <row r="10" spans="1:59" ht="30" customHeight="1" thickTop="1" thickBot="1">
      <c r="A10" s="223" t="s">
        <v>19</v>
      </c>
      <c r="B10" s="7" t="s">
        <v>96</v>
      </c>
      <c r="D10" s="240">
        <v>1236</v>
      </c>
      <c r="E10" s="240">
        <v>489</v>
      </c>
      <c r="F10" s="240">
        <v>809</v>
      </c>
      <c r="G10" s="240">
        <v>1075</v>
      </c>
      <c r="H10" s="240">
        <v>694</v>
      </c>
      <c r="I10" s="240">
        <v>236</v>
      </c>
      <c r="J10" s="240">
        <v>3644</v>
      </c>
      <c r="K10" s="240">
        <v>644</v>
      </c>
      <c r="L10" s="240">
        <v>1345</v>
      </c>
      <c r="M10" s="240">
        <v>361</v>
      </c>
      <c r="N10" s="240">
        <v>726</v>
      </c>
      <c r="O10" s="240">
        <v>606</v>
      </c>
      <c r="P10" s="240">
        <v>268</v>
      </c>
      <c r="Q10" s="245">
        <v>594</v>
      </c>
      <c r="R10" s="240"/>
      <c r="S10" s="240">
        <v>764</v>
      </c>
      <c r="T10" s="240">
        <v>1141</v>
      </c>
      <c r="U10" s="240">
        <v>762</v>
      </c>
      <c r="V10" s="240">
        <v>3339</v>
      </c>
      <c r="W10" s="240">
        <v>127</v>
      </c>
      <c r="X10" s="240">
        <v>851</v>
      </c>
      <c r="Y10" s="240">
        <v>1410</v>
      </c>
      <c r="Z10" s="246">
        <v>368</v>
      </c>
      <c r="AA10" s="240">
        <v>322</v>
      </c>
      <c r="AB10" s="240">
        <v>995</v>
      </c>
      <c r="AC10" s="240">
        <v>102</v>
      </c>
      <c r="AD10" s="240">
        <v>847</v>
      </c>
      <c r="AE10" s="240">
        <v>1183</v>
      </c>
      <c r="AF10" s="240">
        <v>1896</v>
      </c>
      <c r="AG10" s="240">
        <v>1522</v>
      </c>
      <c r="AH10" s="240">
        <v>1144</v>
      </c>
      <c r="AI10" s="240">
        <v>2212</v>
      </c>
      <c r="AJ10" s="240">
        <v>582</v>
      </c>
      <c r="AK10" s="240">
        <v>587</v>
      </c>
      <c r="AL10" s="240">
        <v>573</v>
      </c>
      <c r="AM10" s="240">
        <v>1290</v>
      </c>
      <c r="AN10" s="240">
        <v>760</v>
      </c>
      <c r="AO10" s="240">
        <v>196</v>
      </c>
      <c r="AP10" s="240">
        <v>373</v>
      </c>
      <c r="AQ10" s="240">
        <v>354</v>
      </c>
      <c r="AR10" s="240">
        <v>1111</v>
      </c>
      <c r="AS10" s="240"/>
      <c r="AT10" s="240">
        <v>501</v>
      </c>
      <c r="AU10" s="240">
        <v>1031</v>
      </c>
      <c r="AV10" s="240">
        <v>217</v>
      </c>
      <c r="AW10" s="240">
        <v>481</v>
      </c>
      <c r="AX10" s="238">
        <f t="shared" si="0"/>
        <v>3644</v>
      </c>
      <c r="AY10" s="238">
        <f t="shared" si="1"/>
        <v>102</v>
      </c>
      <c r="AZ10" s="239">
        <f t="shared" si="2"/>
        <v>39768</v>
      </c>
      <c r="BA10" s="268">
        <v>3</v>
      </c>
      <c r="BB10" s="52">
        <f>AZ10</f>
        <v>39768</v>
      </c>
      <c r="BC10" s="239"/>
      <c r="BD10" s="258">
        <f>'3. Därav sectio '!AZ10/AZ10</f>
        <v>1.76020921343794E-2</v>
      </c>
      <c r="BF10" s="52" t="s">
        <v>169</v>
      </c>
    </row>
    <row r="11" spans="1:59" ht="30" customHeight="1" thickTop="1" thickBot="1">
      <c r="A11" s="223" t="s">
        <v>27</v>
      </c>
      <c r="B11" s="7" t="s">
        <v>97</v>
      </c>
      <c r="D11" s="240">
        <v>173</v>
      </c>
      <c r="E11" s="240">
        <v>71</v>
      </c>
      <c r="F11" s="240">
        <v>127</v>
      </c>
      <c r="G11" s="240">
        <v>168</v>
      </c>
      <c r="H11" s="240">
        <v>130</v>
      </c>
      <c r="I11" s="240">
        <v>31</v>
      </c>
      <c r="J11" s="240">
        <v>612</v>
      </c>
      <c r="K11" s="240">
        <v>134</v>
      </c>
      <c r="L11" s="240">
        <v>166</v>
      </c>
      <c r="M11" s="240">
        <v>65</v>
      </c>
      <c r="N11" s="240">
        <v>161</v>
      </c>
      <c r="O11" s="240">
        <v>81</v>
      </c>
      <c r="P11" s="240">
        <v>41</v>
      </c>
      <c r="Q11" s="245">
        <v>114</v>
      </c>
      <c r="R11" s="240"/>
      <c r="S11" s="240">
        <v>124</v>
      </c>
      <c r="T11" s="240">
        <v>223</v>
      </c>
      <c r="U11" s="240">
        <v>102</v>
      </c>
      <c r="V11" s="240">
        <v>534</v>
      </c>
      <c r="W11" s="240">
        <v>20</v>
      </c>
      <c r="X11" s="240">
        <v>153</v>
      </c>
      <c r="Y11" s="240">
        <v>167</v>
      </c>
      <c r="Z11" s="246">
        <v>62</v>
      </c>
      <c r="AA11" s="240">
        <v>38</v>
      </c>
      <c r="AB11" s="240">
        <v>156</v>
      </c>
      <c r="AC11" s="240">
        <v>48</v>
      </c>
      <c r="AD11" s="240">
        <v>85</v>
      </c>
      <c r="AE11" s="240">
        <v>186</v>
      </c>
      <c r="AF11" s="240">
        <v>390</v>
      </c>
      <c r="AG11" s="240">
        <v>364</v>
      </c>
      <c r="AH11" s="240">
        <v>349</v>
      </c>
      <c r="AI11" s="240">
        <v>454</v>
      </c>
      <c r="AJ11" s="240">
        <v>85</v>
      </c>
      <c r="AK11" s="240">
        <v>103</v>
      </c>
      <c r="AL11" s="240">
        <v>119</v>
      </c>
      <c r="AM11" s="240">
        <v>343</v>
      </c>
      <c r="AN11" s="240">
        <v>118</v>
      </c>
      <c r="AO11" s="240">
        <v>46</v>
      </c>
      <c r="AP11" s="240">
        <v>65</v>
      </c>
      <c r="AQ11" s="240">
        <v>44</v>
      </c>
      <c r="AR11" s="240">
        <v>169</v>
      </c>
      <c r="AS11" s="240"/>
      <c r="AT11" s="240">
        <v>51</v>
      </c>
      <c r="AU11" s="240">
        <v>260</v>
      </c>
      <c r="AV11" s="240">
        <v>34</v>
      </c>
      <c r="AW11" s="240">
        <v>119</v>
      </c>
      <c r="AX11" s="238">
        <f t="shared" si="0"/>
        <v>612</v>
      </c>
      <c r="AY11" s="238">
        <f t="shared" si="1"/>
        <v>20</v>
      </c>
      <c r="AZ11" s="239">
        <f t="shared" si="2"/>
        <v>7085</v>
      </c>
      <c r="BA11" s="268">
        <v>4</v>
      </c>
      <c r="BB11" s="52">
        <f>SUM(AZ11:AZ12)</f>
        <v>8800</v>
      </c>
      <c r="BC11" s="239"/>
      <c r="BD11" s="258">
        <f>'3. Därav sectio '!AZ11/AZ11</f>
        <v>5.6033874382498239E-2</v>
      </c>
      <c r="BF11" s="52">
        <f>AZ10+AZ11</f>
        <v>46853</v>
      </c>
    </row>
    <row r="12" spans="1:59" ht="30" customHeight="1" thickTop="1" thickBot="1">
      <c r="A12" s="224" t="s">
        <v>13</v>
      </c>
      <c r="B12" s="6" t="s">
        <v>98</v>
      </c>
      <c r="D12" s="240">
        <v>46</v>
      </c>
      <c r="E12" s="240">
        <v>9</v>
      </c>
      <c r="F12" s="240">
        <v>34</v>
      </c>
      <c r="G12" s="240">
        <v>54</v>
      </c>
      <c r="H12" s="240">
        <v>21</v>
      </c>
      <c r="I12" s="240">
        <v>0</v>
      </c>
      <c r="J12" s="240">
        <v>97</v>
      </c>
      <c r="K12" s="240">
        <v>22</v>
      </c>
      <c r="L12" s="240">
        <v>55</v>
      </c>
      <c r="M12" s="240">
        <v>10</v>
      </c>
      <c r="N12" s="240">
        <v>19</v>
      </c>
      <c r="O12" s="240">
        <v>12</v>
      </c>
      <c r="P12" s="240">
        <v>9</v>
      </c>
      <c r="Q12" s="245">
        <v>35</v>
      </c>
      <c r="R12" s="240"/>
      <c r="S12" s="240">
        <v>49</v>
      </c>
      <c r="T12" s="240">
        <v>13</v>
      </c>
      <c r="U12" s="240">
        <v>24</v>
      </c>
      <c r="V12" s="240">
        <v>158</v>
      </c>
      <c r="W12" s="240">
        <v>3</v>
      </c>
      <c r="X12" s="240">
        <v>27</v>
      </c>
      <c r="Y12" s="240">
        <v>47</v>
      </c>
      <c r="Z12" s="246">
        <v>25</v>
      </c>
      <c r="AA12" s="240">
        <v>12</v>
      </c>
      <c r="AB12" s="240">
        <v>40</v>
      </c>
      <c r="AC12" s="240">
        <v>2</v>
      </c>
      <c r="AD12" s="240">
        <v>34</v>
      </c>
      <c r="AE12" s="240">
        <v>62</v>
      </c>
      <c r="AF12" s="240">
        <v>153</v>
      </c>
      <c r="AG12" s="240">
        <v>102</v>
      </c>
      <c r="AH12" s="240">
        <v>60</v>
      </c>
      <c r="AI12" s="240">
        <v>169</v>
      </c>
      <c r="AJ12" s="240">
        <v>17</v>
      </c>
      <c r="AK12" s="240">
        <v>34</v>
      </c>
      <c r="AL12" s="240">
        <v>43</v>
      </c>
      <c r="AM12" s="240">
        <v>44</v>
      </c>
      <c r="AN12" s="240">
        <v>45</v>
      </c>
      <c r="AO12" s="240">
        <v>10</v>
      </c>
      <c r="AP12" s="240">
        <v>10</v>
      </c>
      <c r="AQ12" s="240">
        <v>10</v>
      </c>
      <c r="AR12" s="240">
        <v>31</v>
      </c>
      <c r="AS12" s="240"/>
      <c r="AT12" s="240">
        <v>10</v>
      </c>
      <c r="AU12" s="240">
        <v>38</v>
      </c>
      <c r="AV12" s="240">
        <v>8</v>
      </c>
      <c r="AW12" s="240">
        <v>12</v>
      </c>
      <c r="AX12" s="238">
        <f t="shared" si="0"/>
        <v>169</v>
      </c>
      <c r="AY12" s="238">
        <f t="shared" si="1"/>
        <v>0</v>
      </c>
      <c r="AZ12" s="239">
        <f t="shared" si="2"/>
        <v>1715</v>
      </c>
      <c r="BA12" s="268"/>
      <c r="BC12" s="239"/>
      <c r="BD12" s="258">
        <f>'3. Därav sectio '!AZ12/AZ12</f>
        <v>1</v>
      </c>
    </row>
    <row r="13" spans="1:59" ht="30" customHeight="1" thickTop="1" thickBot="1">
      <c r="A13" s="223" t="s">
        <v>12</v>
      </c>
      <c r="B13" s="7" t="s">
        <v>99</v>
      </c>
      <c r="D13" s="240">
        <v>117</v>
      </c>
      <c r="E13" s="240">
        <v>60</v>
      </c>
      <c r="F13" s="240">
        <v>79</v>
      </c>
      <c r="G13" s="240">
        <v>121</v>
      </c>
      <c r="H13" s="240">
        <v>66</v>
      </c>
      <c r="I13" s="240">
        <v>26</v>
      </c>
      <c r="J13" s="240">
        <v>420</v>
      </c>
      <c r="K13" s="240">
        <v>86</v>
      </c>
      <c r="L13" s="240">
        <v>114</v>
      </c>
      <c r="M13" s="240">
        <v>47</v>
      </c>
      <c r="N13" s="240">
        <v>73</v>
      </c>
      <c r="O13" s="240">
        <v>71</v>
      </c>
      <c r="P13" s="240">
        <v>29</v>
      </c>
      <c r="Q13" s="245">
        <v>68</v>
      </c>
      <c r="R13" s="240"/>
      <c r="S13" s="240">
        <v>67</v>
      </c>
      <c r="T13" s="240">
        <v>93</v>
      </c>
      <c r="U13" s="240">
        <v>72</v>
      </c>
      <c r="V13" s="240">
        <v>283</v>
      </c>
      <c r="W13" s="240">
        <v>10</v>
      </c>
      <c r="X13" s="240">
        <v>86</v>
      </c>
      <c r="Y13" s="240">
        <v>159</v>
      </c>
      <c r="Z13" s="246">
        <v>39</v>
      </c>
      <c r="AA13" s="240">
        <v>27</v>
      </c>
      <c r="AB13" s="240">
        <v>72</v>
      </c>
      <c r="AC13" s="240">
        <v>16</v>
      </c>
      <c r="AD13" s="240">
        <v>84</v>
      </c>
      <c r="AE13" s="240">
        <v>133</v>
      </c>
      <c r="AF13" s="240">
        <v>245</v>
      </c>
      <c r="AG13" s="240">
        <v>164</v>
      </c>
      <c r="AH13" s="240">
        <v>154</v>
      </c>
      <c r="AI13" s="240">
        <v>202</v>
      </c>
      <c r="AJ13" s="240">
        <v>76</v>
      </c>
      <c r="AK13" s="240">
        <v>48</v>
      </c>
      <c r="AL13" s="240">
        <v>40</v>
      </c>
      <c r="AM13" s="240">
        <v>136</v>
      </c>
      <c r="AN13" s="240">
        <v>90</v>
      </c>
      <c r="AO13" s="240">
        <v>32</v>
      </c>
      <c r="AP13" s="240">
        <v>35</v>
      </c>
      <c r="AQ13" s="240">
        <v>36</v>
      </c>
      <c r="AR13" s="240">
        <v>135</v>
      </c>
      <c r="AS13" s="240"/>
      <c r="AT13" s="240">
        <v>43</v>
      </c>
      <c r="AU13" s="240">
        <v>109</v>
      </c>
      <c r="AV13" s="240">
        <v>21</v>
      </c>
      <c r="AW13" s="240">
        <v>49</v>
      </c>
      <c r="AX13" s="238">
        <f t="shared" si="0"/>
        <v>420</v>
      </c>
      <c r="AY13" s="238">
        <f t="shared" si="1"/>
        <v>10</v>
      </c>
      <c r="AZ13" s="239">
        <f t="shared" si="2"/>
        <v>4133</v>
      </c>
      <c r="BA13" s="268">
        <v>5</v>
      </c>
      <c r="BB13" s="52">
        <f>SUM(AZ13:AZ15)</f>
        <v>8499</v>
      </c>
      <c r="BC13" s="239"/>
      <c r="BD13" s="258">
        <f>'3. Därav sectio '!AZ13/AZ13</f>
        <v>0.21340430679893541</v>
      </c>
    </row>
    <row r="14" spans="1:59" ht="30" customHeight="1" thickTop="1" thickBot="1">
      <c r="A14" s="222" t="s">
        <v>11</v>
      </c>
      <c r="B14" s="4" t="s">
        <v>100</v>
      </c>
      <c r="D14" s="240">
        <v>26</v>
      </c>
      <c r="E14" s="240">
        <v>8</v>
      </c>
      <c r="F14" s="240">
        <v>20</v>
      </c>
      <c r="G14" s="240">
        <v>24</v>
      </c>
      <c r="H14" s="240">
        <v>26</v>
      </c>
      <c r="I14" s="240">
        <v>7</v>
      </c>
      <c r="J14" s="240">
        <v>103</v>
      </c>
      <c r="K14" s="240">
        <v>26</v>
      </c>
      <c r="L14" s="240">
        <v>23</v>
      </c>
      <c r="M14" s="240">
        <v>14</v>
      </c>
      <c r="N14" s="240">
        <v>35</v>
      </c>
      <c r="O14" s="240">
        <v>12</v>
      </c>
      <c r="P14" s="240">
        <v>10</v>
      </c>
      <c r="Q14" s="245">
        <v>11</v>
      </c>
      <c r="R14" s="240"/>
      <c r="S14" s="240">
        <v>12</v>
      </c>
      <c r="T14" s="240">
        <v>29</v>
      </c>
      <c r="U14" s="240">
        <v>24</v>
      </c>
      <c r="V14" s="240">
        <v>74</v>
      </c>
      <c r="W14" s="240">
        <v>4</v>
      </c>
      <c r="X14" s="240">
        <v>16</v>
      </c>
      <c r="Y14" s="240">
        <v>22</v>
      </c>
      <c r="Z14" s="246">
        <v>7</v>
      </c>
      <c r="AA14" s="240">
        <v>4</v>
      </c>
      <c r="AB14" s="240">
        <v>22</v>
      </c>
      <c r="AC14" s="240">
        <v>2</v>
      </c>
      <c r="AD14" s="240">
        <v>12</v>
      </c>
      <c r="AE14" s="240">
        <v>13</v>
      </c>
      <c r="AF14" s="240">
        <v>69</v>
      </c>
      <c r="AG14" s="240">
        <v>44</v>
      </c>
      <c r="AH14" s="240">
        <v>66</v>
      </c>
      <c r="AI14" s="240">
        <v>73</v>
      </c>
      <c r="AJ14" s="240">
        <v>12</v>
      </c>
      <c r="AK14" s="240">
        <v>11</v>
      </c>
      <c r="AL14" s="240">
        <v>12</v>
      </c>
      <c r="AM14" s="240">
        <v>64</v>
      </c>
      <c r="AN14" s="240">
        <v>19</v>
      </c>
      <c r="AO14" s="240">
        <v>7</v>
      </c>
      <c r="AP14" s="240">
        <v>11</v>
      </c>
      <c r="AQ14" s="240">
        <v>10</v>
      </c>
      <c r="AR14" s="240">
        <v>31</v>
      </c>
      <c r="AS14" s="240"/>
      <c r="AT14" s="240">
        <v>16</v>
      </c>
      <c r="AU14" s="240">
        <v>36</v>
      </c>
      <c r="AV14" s="240">
        <v>6</v>
      </c>
      <c r="AW14" s="240">
        <v>13</v>
      </c>
      <c r="AX14" s="238">
        <f t="shared" si="0"/>
        <v>103</v>
      </c>
      <c r="AY14" s="238">
        <f t="shared" si="1"/>
        <v>2</v>
      </c>
      <c r="AZ14" s="239">
        <f t="shared" si="2"/>
        <v>1086</v>
      </c>
      <c r="BA14" s="268"/>
      <c r="BC14" s="239"/>
      <c r="BD14" s="258">
        <f>'3. Därav sectio '!AZ14/AZ14</f>
        <v>0.35451197053406996</v>
      </c>
    </row>
    <row r="15" spans="1:59" ht="30" customHeight="1" thickTop="1" thickBot="1">
      <c r="A15" s="224" t="s">
        <v>13</v>
      </c>
      <c r="B15" s="6" t="s">
        <v>101</v>
      </c>
      <c r="D15" s="240">
        <v>72</v>
      </c>
      <c r="E15" s="240">
        <v>20</v>
      </c>
      <c r="F15" s="240">
        <v>66</v>
      </c>
      <c r="G15" s="240">
        <v>99</v>
      </c>
      <c r="H15" s="240">
        <v>50</v>
      </c>
      <c r="I15" s="240">
        <v>16</v>
      </c>
      <c r="J15" s="240">
        <v>281</v>
      </c>
      <c r="K15" s="240">
        <v>37</v>
      </c>
      <c r="L15" s="240">
        <v>61</v>
      </c>
      <c r="M15" s="240">
        <v>31</v>
      </c>
      <c r="N15" s="240">
        <v>62</v>
      </c>
      <c r="O15" s="240">
        <v>26</v>
      </c>
      <c r="P15" s="240">
        <v>17</v>
      </c>
      <c r="Q15" s="245">
        <v>33</v>
      </c>
      <c r="R15" s="240"/>
      <c r="S15" s="240">
        <v>46</v>
      </c>
      <c r="T15" s="240">
        <v>67</v>
      </c>
      <c r="U15" s="240">
        <v>42</v>
      </c>
      <c r="V15" s="240">
        <v>156</v>
      </c>
      <c r="W15" s="240">
        <v>13</v>
      </c>
      <c r="X15" s="240">
        <v>54</v>
      </c>
      <c r="Y15" s="240">
        <v>81</v>
      </c>
      <c r="Z15" s="246">
        <v>27</v>
      </c>
      <c r="AA15" s="240">
        <v>30</v>
      </c>
      <c r="AB15" s="240">
        <v>79</v>
      </c>
      <c r="AC15" s="240">
        <v>7</v>
      </c>
      <c r="AD15" s="240">
        <v>59</v>
      </c>
      <c r="AE15" s="240">
        <v>132</v>
      </c>
      <c r="AF15" s="240">
        <v>301</v>
      </c>
      <c r="AG15" s="240">
        <v>167</v>
      </c>
      <c r="AH15" s="240">
        <v>149</v>
      </c>
      <c r="AI15" s="240">
        <v>306</v>
      </c>
      <c r="AJ15" s="240">
        <v>75</v>
      </c>
      <c r="AK15" s="240">
        <v>77</v>
      </c>
      <c r="AL15" s="240">
        <v>49</v>
      </c>
      <c r="AM15" s="240">
        <v>130</v>
      </c>
      <c r="AN15" s="240">
        <v>51</v>
      </c>
      <c r="AO15" s="240">
        <v>19</v>
      </c>
      <c r="AP15" s="240">
        <v>29</v>
      </c>
      <c r="AQ15" s="240">
        <v>20</v>
      </c>
      <c r="AR15" s="240">
        <v>77</v>
      </c>
      <c r="AS15" s="240"/>
      <c r="AT15" s="240">
        <v>38</v>
      </c>
      <c r="AU15" s="240">
        <v>69</v>
      </c>
      <c r="AV15" s="240">
        <v>26</v>
      </c>
      <c r="AW15" s="240">
        <v>33</v>
      </c>
      <c r="AX15" s="238">
        <f t="shared" si="0"/>
        <v>306</v>
      </c>
      <c r="AY15" s="238">
        <f t="shared" si="1"/>
        <v>7</v>
      </c>
      <c r="AZ15" s="239">
        <f t="shared" si="2"/>
        <v>3280</v>
      </c>
      <c r="BA15" s="268"/>
      <c r="BC15" s="239"/>
      <c r="BD15" s="258">
        <f>'3. Därav sectio '!AZ15/AZ15</f>
        <v>1</v>
      </c>
    </row>
    <row r="16" spans="1:59" ht="30" customHeight="1" thickTop="1" thickBot="1">
      <c r="A16" s="225">
        <v>6</v>
      </c>
      <c r="B16" s="16" t="s">
        <v>20</v>
      </c>
      <c r="D16" s="240">
        <v>51</v>
      </c>
      <c r="E16" s="240">
        <v>18</v>
      </c>
      <c r="F16" s="240">
        <v>46</v>
      </c>
      <c r="G16" s="240">
        <v>60</v>
      </c>
      <c r="H16" s="240">
        <v>29</v>
      </c>
      <c r="I16" s="240">
        <v>8</v>
      </c>
      <c r="J16" s="240">
        <v>199</v>
      </c>
      <c r="K16" s="240">
        <v>34</v>
      </c>
      <c r="L16" s="240">
        <v>57</v>
      </c>
      <c r="M16" s="240">
        <v>20</v>
      </c>
      <c r="N16" s="240">
        <v>42</v>
      </c>
      <c r="O16" s="240">
        <v>35</v>
      </c>
      <c r="P16" s="240">
        <v>11</v>
      </c>
      <c r="Q16" s="245">
        <v>27</v>
      </c>
      <c r="R16" s="240"/>
      <c r="S16" s="240">
        <v>45</v>
      </c>
      <c r="T16" s="240">
        <v>46</v>
      </c>
      <c r="U16" s="240">
        <v>29</v>
      </c>
      <c r="V16" s="240">
        <v>164</v>
      </c>
      <c r="W16" s="240">
        <v>6</v>
      </c>
      <c r="X16" s="240">
        <v>42</v>
      </c>
      <c r="Y16" s="240">
        <v>64</v>
      </c>
      <c r="Z16" s="246">
        <v>20</v>
      </c>
      <c r="AA16" s="240">
        <v>8</v>
      </c>
      <c r="AB16" s="240">
        <v>50</v>
      </c>
      <c r="AC16" s="240">
        <v>5</v>
      </c>
      <c r="AD16" s="240">
        <v>61</v>
      </c>
      <c r="AE16" s="240">
        <v>84</v>
      </c>
      <c r="AF16" s="240">
        <v>125</v>
      </c>
      <c r="AG16" s="240">
        <v>65</v>
      </c>
      <c r="AH16" s="240">
        <v>79</v>
      </c>
      <c r="AI16" s="240">
        <v>176</v>
      </c>
      <c r="AJ16" s="240">
        <v>18</v>
      </c>
      <c r="AK16" s="240">
        <v>32</v>
      </c>
      <c r="AL16" s="240">
        <v>35</v>
      </c>
      <c r="AM16" s="240">
        <v>73</v>
      </c>
      <c r="AN16" s="240">
        <v>31</v>
      </c>
      <c r="AO16" s="240">
        <v>8</v>
      </c>
      <c r="AP16" s="240">
        <v>13</v>
      </c>
      <c r="AQ16" s="240">
        <v>14</v>
      </c>
      <c r="AR16" s="240">
        <v>48</v>
      </c>
      <c r="AS16" s="240"/>
      <c r="AT16" s="240">
        <v>12</v>
      </c>
      <c r="AU16" s="240">
        <v>53</v>
      </c>
      <c r="AV16" s="240">
        <v>9</v>
      </c>
      <c r="AW16" s="240">
        <v>19</v>
      </c>
      <c r="AX16" s="238">
        <f t="shared" si="0"/>
        <v>199</v>
      </c>
      <c r="AY16" s="238">
        <f t="shared" si="1"/>
        <v>5</v>
      </c>
      <c r="AZ16" s="239">
        <f t="shared" si="2"/>
        <v>2071</v>
      </c>
      <c r="BA16" s="268">
        <v>6</v>
      </c>
      <c r="BB16" s="52">
        <f>AZ16</f>
        <v>2071</v>
      </c>
      <c r="BC16" s="239"/>
      <c r="BD16" s="258">
        <f>'3. Därav sectio '!AZ16/AZ16</f>
        <v>0.93288266537904396</v>
      </c>
    </row>
    <row r="17" spans="1:56" ht="30" customHeight="1" thickTop="1" thickBot="1">
      <c r="A17" s="225">
        <v>7</v>
      </c>
      <c r="B17" s="16" t="s">
        <v>21</v>
      </c>
      <c r="D17" s="240">
        <v>33</v>
      </c>
      <c r="E17" s="240">
        <v>10</v>
      </c>
      <c r="F17" s="240">
        <v>34</v>
      </c>
      <c r="G17" s="240">
        <v>34</v>
      </c>
      <c r="H17" s="240">
        <v>29</v>
      </c>
      <c r="I17" s="240">
        <v>4</v>
      </c>
      <c r="J17" s="240">
        <v>114</v>
      </c>
      <c r="K17" s="240">
        <v>21</v>
      </c>
      <c r="L17" s="240">
        <v>36</v>
      </c>
      <c r="M17" s="240">
        <v>14</v>
      </c>
      <c r="N17" s="240">
        <v>29</v>
      </c>
      <c r="O17" s="240">
        <v>20</v>
      </c>
      <c r="P17" s="240">
        <v>11</v>
      </c>
      <c r="Q17" s="245">
        <v>18</v>
      </c>
      <c r="R17" s="240"/>
      <c r="S17" s="240">
        <v>31</v>
      </c>
      <c r="T17" s="240">
        <v>25</v>
      </c>
      <c r="U17" s="240">
        <v>13</v>
      </c>
      <c r="V17" s="240">
        <v>101</v>
      </c>
      <c r="W17" s="240">
        <v>4</v>
      </c>
      <c r="X17" s="240">
        <v>21</v>
      </c>
      <c r="Y17" s="240">
        <v>42</v>
      </c>
      <c r="Z17" s="246">
        <v>9</v>
      </c>
      <c r="AA17" s="240">
        <v>6</v>
      </c>
      <c r="AB17" s="240">
        <v>25</v>
      </c>
      <c r="AC17" s="240">
        <v>3</v>
      </c>
      <c r="AD17" s="240">
        <v>29</v>
      </c>
      <c r="AE17" s="240">
        <v>42</v>
      </c>
      <c r="AF17" s="240">
        <v>57</v>
      </c>
      <c r="AG17" s="240">
        <v>60</v>
      </c>
      <c r="AH17" s="240">
        <v>72</v>
      </c>
      <c r="AI17" s="240">
        <v>76</v>
      </c>
      <c r="AJ17" s="240">
        <v>18</v>
      </c>
      <c r="AK17" s="240">
        <v>11</v>
      </c>
      <c r="AL17" s="240">
        <v>15</v>
      </c>
      <c r="AM17" s="240">
        <v>43</v>
      </c>
      <c r="AN17" s="240">
        <v>15</v>
      </c>
      <c r="AO17" s="240">
        <v>8</v>
      </c>
      <c r="AP17" s="240">
        <v>5</v>
      </c>
      <c r="AQ17" s="240">
        <v>13</v>
      </c>
      <c r="AR17" s="240">
        <v>29</v>
      </c>
      <c r="AS17" s="240"/>
      <c r="AT17" s="240">
        <v>10</v>
      </c>
      <c r="AU17" s="240">
        <v>27</v>
      </c>
      <c r="AV17" s="240">
        <v>5</v>
      </c>
      <c r="AW17" s="240">
        <v>20</v>
      </c>
      <c r="AX17" s="238">
        <f t="shared" si="0"/>
        <v>114</v>
      </c>
      <c r="AY17" s="238">
        <f t="shared" si="1"/>
        <v>3</v>
      </c>
      <c r="AZ17" s="239">
        <f t="shared" si="2"/>
        <v>1242</v>
      </c>
      <c r="BA17" s="268">
        <v>7</v>
      </c>
      <c r="BB17" s="52">
        <f>AZ17</f>
        <v>1242</v>
      </c>
      <c r="BC17" s="239"/>
      <c r="BD17" s="258">
        <f>'3. Därav sectio '!AZ17/AZ17</f>
        <v>0.87922705314009664</v>
      </c>
    </row>
    <row r="18" spans="1:56" ht="30" customHeight="1" thickTop="1" thickBot="1">
      <c r="A18" s="223" t="s">
        <v>14</v>
      </c>
      <c r="B18" s="7" t="s">
        <v>22</v>
      </c>
      <c r="D18" s="240">
        <v>14</v>
      </c>
      <c r="E18" s="240">
        <v>4</v>
      </c>
      <c r="F18" s="240">
        <v>13</v>
      </c>
      <c r="G18" s="240">
        <v>13</v>
      </c>
      <c r="H18" s="240">
        <v>19</v>
      </c>
      <c r="I18" s="240">
        <v>3</v>
      </c>
      <c r="J18" s="240">
        <v>167</v>
      </c>
      <c r="K18" s="240">
        <v>12</v>
      </c>
      <c r="L18" s="240">
        <v>16</v>
      </c>
      <c r="M18" s="240">
        <v>9</v>
      </c>
      <c r="N18" s="240">
        <v>24</v>
      </c>
      <c r="O18" s="240">
        <v>6</v>
      </c>
      <c r="P18" s="240">
        <v>1</v>
      </c>
      <c r="Q18" s="245">
        <v>9</v>
      </c>
      <c r="R18" s="240"/>
      <c r="S18" s="240">
        <v>13</v>
      </c>
      <c r="T18" s="240">
        <v>12</v>
      </c>
      <c r="U18" s="240">
        <v>17</v>
      </c>
      <c r="V18" s="240">
        <v>59</v>
      </c>
      <c r="W18" s="240">
        <v>0</v>
      </c>
      <c r="X18" s="240">
        <v>15</v>
      </c>
      <c r="Y18" s="240">
        <v>23</v>
      </c>
      <c r="Z18" s="246">
        <v>2</v>
      </c>
      <c r="AA18" s="240">
        <v>9</v>
      </c>
      <c r="AB18" s="240">
        <v>22</v>
      </c>
      <c r="AC18" s="240">
        <v>0</v>
      </c>
      <c r="AD18" s="240">
        <v>1</v>
      </c>
      <c r="AE18" s="240">
        <v>11</v>
      </c>
      <c r="AF18" s="240">
        <v>44</v>
      </c>
      <c r="AG18" s="240">
        <v>39</v>
      </c>
      <c r="AH18" s="240">
        <v>25</v>
      </c>
      <c r="AI18" s="240">
        <v>36</v>
      </c>
      <c r="AJ18" s="240">
        <v>7</v>
      </c>
      <c r="AK18" s="240">
        <v>6</v>
      </c>
      <c r="AL18" s="240">
        <v>10</v>
      </c>
      <c r="AM18" s="240">
        <v>20</v>
      </c>
      <c r="AN18" s="240">
        <v>3</v>
      </c>
      <c r="AO18" s="240">
        <v>4</v>
      </c>
      <c r="AP18" s="240">
        <v>1</v>
      </c>
      <c r="AQ18" s="240">
        <v>2</v>
      </c>
      <c r="AR18" s="240">
        <v>18</v>
      </c>
      <c r="AS18" s="240"/>
      <c r="AT18" s="240">
        <v>2</v>
      </c>
      <c r="AU18" s="240">
        <v>14</v>
      </c>
      <c r="AV18" s="240">
        <v>2</v>
      </c>
      <c r="AW18" s="240">
        <v>6</v>
      </c>
      <c r="AX18" s="238">
        <f t="shared" si="0"/>
        <v>167</v>
      </c>
      <c r="AY18" s="238">
        <f t="shared" si="1"/>
        <v>0</v>
      </c>
      <c r="AZ18" s="239">
        <f t="shared" si="2"/>
        <v>733</v>
      </c>
      <c r="BA18" s="268">
        <v>8</v>
      </c>
      <c r="BB18" s="52">
        <f>SUM(AZ18:AZ20)</f>
        <v>1828</v>
      </c>
      <c r="BC18" s="239"/>
      <c r="BD18" s="258">
        <f>'3. Därav sectio '!AZ18/AZ18</f>
        <v>0.39290586630286495</v>
      </c>
    </row>
    <row r="19" spans="1:56" ht="30" customHeight="1" thickTop="1" thickBot="1">
      <c r="A19" s="222" t="s">
        <v>11</v>
      </c>
      <c r="B19" s="4" t="s">
        <v>23</v>
      </c>
      <c r="D19" s="240">
        <v>15</v>
      </c>
      <c r="E19" s="240">
        <v>2</v>
      </c>
      <c r="F19" s="240">
        <v>3</v>
      </c>
      <c r="G19" s="240">
        <v>10</v>
      </c>
      <c r="H19" s="240">
        <v>5</v>
      </c>
      <c r="I19" s="240">
        <v>1</v>
      </c>
      <c r="J19" s="240">
        <v>90</v>
      </c>
      <c r="K19" s="240">
        <v>13</v>
      </c>
      <c r="L19" s="240">
        <v>13</v>
      </c>
      <c r="M19" s="240">
        <v>1</v>
      </c>
      <c r="N19" s="240">
        <v>12</v>
      </c>
      <c r="O19" s="240">
        <v>6</v>
      </c>
      <c r="P19" s="240">
        <v>0</v>
      </c>
      <c r="Q19" s="245">
        <v>9</v>
      </c>
      <c r="R19" s="240"/>
      <c r="S19" s="240">
        <v>11</v>
      </c>
      <c r="T19" s="240">
        <v>13</v>
      </c>
      <c r="U19" s="240">
        <v>9</v>
      </c>
      <c r="V19" s="240">
        <v>36</v>
      </c>
      <c r="W19" s="240">
        <v>0</v>
      </c>
      <c r="X19" s="240">
        <v>10</v>
      </c>
      <c r="Y19" s="240">
        <v>11</v>
      </c>
      <c r="Z19" s="246">
        <v>2</v>
      </c>
      <c r="AA19" s="240">
        <v>1</v>
      </c>
      <c r="AB19" s="240">
        <v>7</v>
      </c>
      <c r="AC19" s="240">
        <v>1</v>
      </c>
      <c r="AD19" s="240">
        <v>4</v>
      </c>
      <c r="AE19" s="240">
        <v>18</v>
      </c>
      <c r="AF19" s="240">
        <v>18</v>
      </c>
      <c r="AG19" s="240">
        <v>19</v>
      </c>
      <c r="AH19" s="240">
        <v>19</v>
      </c>
      <c r="AI19" s="240">
        <v>30</v>
      </c>
      <c r="AJ19" s="240">
        <v>6</v>
      </c>
      <c r="AK19" s="240">
        <v>2</v>
      </c>
      <c r="AL19" s="240">
        <v>7</v>
      </c>
      <c r="AM19" s="240">
        <v>16</v>
      </c>
      <c r="AN19" s="240">
        <v>6</v>
      </c>
      <c r="AO19" s="240">
        <v>2</v>
      </c>
      <c r="AP19" s="240">
        <v>8</v>
      </c>
      <c r="AQ19" s="240">
        <v>3</v>
      </c>
      <c r="AR19" s="240">
        <v>9</v>
      </c>
      <c r="AS19" s="240"/>
      <c r="AT19" s="240">
        <v>7</v>
      </c>
      <c r="AU19" s="240">
        <v>12</v>
      </c>
      <c r="AV19" s="240">
        <v>4</v>
      </c>
      <c r="AW19" s="240">
        <v>6</v>
      </c>
      <c r="AX19" s="238">
        <f t="shared" si="0"/>
        <v>90</v>
      </c>
      <c r="AY19" s="238">
        <f t="shared" si="1"/>
        <v>0</v>
      </c>
      <c r="AZ19" s="239">
        <f t="shared" si="2"/>
        <v>477</v>
      </c>
      <c r="BA19" s="268"/>
      <c r="BC19" s="239"/>
      <c r="BD19" s="258">
        <f>'3. Därav sectio '!AZ19/AZ19</f>
        <v>0.27253668763102723</v>
      </c>
    </row>
    <row r="20" spans="1:56" ht="30" customHeight="1" thickTop="1" thickBot="1">
      <c r="A20" s="224" t="s">
        <v>13</v>
      </c>
      <c r="B20" s="6" t="s">
        <v>24</v>
      </c>
      <c r="D20" s="240">
        <v>9</v>
      </c>
      <c r="E20" s="240">
        <v>0</v>
      </c>
      <c r="F20" s="240">
        <v>10</v>
      </c>
      <c r="G20" s="240">
        <v>18</v>
      </c>
      <c r="H20" s="240">
        <v>10</v>
      </c>
      <c r="I20" s="240">
        <v>0</v>
      </c>
      <c r="J20" s="240">
        <v>109</v>
      </c>
      <c r="K20" s="240">
        <v>9</v>
      </c>
      <c r="L20" s="240">
        <v>11</v>
      </c>
      <c r="M20" s="240">
        <v>2</v>
      </c>
      <c r="N20" s="240">
        <v>14</v>
      </c>
      <c r="O20" s="240">
        <v>8</v>
      </c>
      <c r="P20" s="240">
        <v>0</v>
      </c>
      <c r="Q20" s="245">
        <v>13</v>
      </c>
      <c r="R20" s="240"/>
      <c r="S20" s="240">
        <v>15</v>
      </c>
      <c r="T20" s="240">
        <v>26</v>
      </c>
      <c r="U20" s="240">
        <v>10</v>
      </c>
      <c r="V20" s="240">
        <v>57</v>
      </c>
      <c r="W20" s="240">
        <v>0</v>
      </c>
      <c r="X20" s="240">
        <v>5</v>
      </c>
      <c r="Y20" s="240">
        <v>9</v>
      </c>
      <c r="Z20" s="246">
        <v>0</v>
      </c>
      <c r="AA20" s="240">
        <v>6</v>
      </c>
      <c r="AB20" s="240">
        <v>7</v>
      </c>
      <c r="AC20" s="240">
        <v>0</v>
      </c>
      <c r="AD20" s="240">
        <v>5</v>
      </c>
      <c r="AE20" s="240">
        <v>12</v>
      </c>
      <c r="AF20" s="240">
        <v>36</v>
      </c>
      <c r="AG20" s="240">
        <v>32</v>
      </c>
      <c r="AH20" s="240">
        <v>47</v>
      </c>
      <c r="AI20" s="240">
        <v>56</v>
      </c>
      <c r="AJ20" s="240">
        <v>9</v>
      </c>
      <c r="AK20" s="240">
        <v>5</v>
      </c>
      <c r="AL20" s="240">
        <v>12</v>
      </c>
      <c r="AM20" s="240">
        <v>15</v>
      </c>
      <c r="AN20" s="240">
        <v>4</v>
      </c>
      <c r="AO20" s="240">
        <v>2</v>
      </c>
      <c r="AP20" s="240">
        <v>1</v>
      </c>
      <c r="AQ20" s="240">
        <v>4</v>
      </c>
      <c r="AR20" s="240">
        <v>9</v>
      </c>
      <c r="AS20" s="240"/>
      <c r="AT20" s="240">
        <v>2</v>
      </c>
      <c r="AU20" s="240">
        <v>11</v>
      </c>
      <c r="AV20" s="240">
        <v>2</v>
      </c>
      <c r="AW20" s="240">
        <v>6</v>
      </c>
      <c r="AX20" s="238">
        <f t="shared" si="0"/>
        <v>109</v>
      </c>
      <c r="AY20" s="238">
        <f t="shared" si="1"/>
        <v>0</v>
      </c>
      <c r="AZ20" s="239">
        <f t="shared" si="2"/>
        <v>618</v>
      </c>
      <c r="BA20" s="268"/>
      <c r="BC20" s="239"/>
      <c r="BD20" s="258">
        <f>'3. Därav sectio '!AZ20/AZ20</f>
        <v>1</v>
      </c>
    </row>
    <row r="21" spans="1:56" ht="30" customHeight="1" thickTop="1" thickBot="1">
      <c r="A21" s="225">
        <v>9</v>
      </c>
      <c r="B21" s="16" t="s">
        <v>25</v>
      </c>
      <c r="D21" s="240">
        <v>6</v>
      </c>
      <c r="E21" s="240">
        <v>0</v>
      </c>
      <c r="F21" s="240">
        <v>3</v>
      </c>
      <c r="G21" s="240">
        <v>5</v>
      </c>
      <c r="H21" s="240">
        <v>3</v>
      </c>
      <c r="I21" s="240">
        <v>1</v>
      </c>
      <c r="J21" s="240">
        <v>17</v>
      </c>
      <c r="K21" s="240">
        <v>7</v>
      </c>
      <c r="L21" s="240">
        <v>6</v>
      </c>
      <c r="M21" s="240">
        <v>4</v>
      </c>
      <c r="N21" s="240">
        <v>6</v>
      </c>
      <c r="O21" s="240">
        <v>3</v>
      </c>
      <c r="P21" s="240">
        <v>0</v>
      </c>
      <c r="Q21" s="245">
        <v>0</v>
      </c>
      <c r="R21" s="240"/>
      <c r="S21" s="240">
        <v>7</v>
      </c>
      <c r="T21" s="240">
        <v>6</v>
      </c>
      <c r="U21" s="240">
        <v>3</v>
      </c>
      <c r="V21" s="240">
        <v>13</v>
      </c>
      <c r="W21" s="240">
        <v>0</v>
      </c>
      <c r="X21" s="240">
        <v>3</v>
      </c>
      <c r="Y21" s="240">
        <v>8</v>
      </c>
      <c r="Z21" s="246">
        <v>2</v>
      </c>
      <c r="AA21" s="240">
        <v>1</v>
      </c>
      <c r="AB21" s="240">
        <v>9</v>
      </c>
      <c r="AC21" s="240">
        <v>1</v>
      </c>
      <c r="AD21" s="240">
        <v>3</v>
      </c>
      <c r="AE21" s="240">
        <v>10</v>
      </c>
      <c r="AF21" s="240">
        <v>19</v>
      </c>
      <c r="AG21" s="240">
        <v>15</v>
      </c>
      <c r="AH21" s="240">
        <v>21</v>
      </c>
      <c r="AI21" s="240">
        <v>24</v>
      </c>
      <c r="AJ21" s="240">
        <v>1</v>
      </c>
      <c r="AK21" s="240">
        <v>3</v>
      </c>
      <c r="AL21" s="240">
        <v>8</v>
      </c>
      <c r="AM21" s="240">
        <v>16</v>
      </c>
      <c r="AN21" s="240">
        <v>3</v>
      </c>
      <c r="AO21" s="240">
        <v>1</v>
      </c>
      <c r="AP21" s="240">
        <v>5</v>
      </c>
      <c r="AQ21" s="240">
        <v>2</v>
      </c>
      <c r="AR21" s="240">
        <v>8</v>
      </c>
      <c r="AS21" s="240"/>
      <c r="AT21" s="240">
        <v>4</v>
      </c>
      <c r="AU21" s="240">
        <v>7</v>
      </c>
      <c r="AV21" s="240">
        <v>2</v>
      </c>
      <c r="AW21" s="240">
        <v>4</v>
      </c>
      <c r="AX21" s="238">
        <f t="shared" si="0"/>
        <v>24</v>
      </c>
      <c r="AY21" s="238">
        <f t="shared" si="1"/>
        <v>0</v>
      </c>
      <c r="AZ21" s="239">
        <f t="shared" si="2"/>
        <v>270</v>
      </c>
      <c r="BA21" s="268">
        <v>9</v>
      </c>
      <c r="BB21" s="52">
        <f>AZ21</f>
        <v>270</v>
      </c>
      <c r="BC21" s="239"/>
      <c r="BD21" s="258">
        <f>'3. Därav sectio '!AZ21/AZ21</f>
        <v>1</v>
      </c>
    </row>
    <row r="22" spans="1:56" ht="30" customHeight="1" thickTop="1" thickBot="1">
      <c r="A22" s="223" t="s">
        <v>15</v>
      </c>
      <c r="B22" s="7" t="s">
        <v>121</v>
      </c>
      <c r="D22" s="240">
        <v>66</v>
      </c>
      <c r="E22" s="240">
        <v>18</v>
      </c>
      <c r="F22" s="240">
        <v>97</v>
      </c>
      <c r="G22" s="240">
        <v>77</v>
      </c>
      <c r="H22" s="240">
        <v>54</v>
      </c>
      <c r="I22" s="240">
        <v>15</v>
      </c>
      <c r="J22" s="240">
        <v>271</v>
      </c>
      <c r="K22" s="240">
        <v>66</v>
      </c>
      <c r="L22" s="240">
        <v>92</v>
      </c>
      <c r="M22" s="240">
        <v>22</v>
      </c>
      <c r="N22" s="240">
        <v>77</v>
      </c>
      <c r="O22" s="240">
        <v>37</v>
      </c>
      <c r="P22" s="240">
        <v>10</v>
      </c>
      <c r="Q22" s="245">
        <v>46</v>
      </c>
      <c r="R22" s="240"/>
      <c r="S22" s="240">
        <v>74</v>
      </c>
      <c r="T22" s="240">
        <v>79</v>
      </c>
      <c r="U22" s="240">
        <v>44</v>
      </c>
      <c r="V22" s="240">
        <v>253</v>
      </c>
      <c r="W22" s="240">
        <v>2</v>
      </c>
      <c r="X22" s="240">
        <v>92</v>
      </c>
      <c r="Y22" s="240">
        <v>77</v>
      </c>
      <c r="Z22" s="246">
        <v>8</v>
      </c>
      <c r="AA22" s="240">
        <v>27</v>
      </c>
      <c r="AB22" s="240">
        <v>62</v>
      </c>
      <c r="AC22" s="240">
        <v>3</v>
      </c>
      <c r="AD22" s="240">
        <v>7</v>
      </c>
      <c r="AE22" s="240">
        <v>79</v>
      </c>
      <c r="AF22" s="240">
        <v>142</v>
      </c>
      <c r="AG22" s="240">
        <v>125</v>
      </c>
      <c r="AH22" s="240">
        <v>105</v>
      </c>
      <c r="AI22" s="240">
        <v>173</v>
      </c>
      <c r="AJ22" s="240">
        <v>45</v>
      </c>
      <c r="AK22" s="240">
        <v>23</v>
      </c>
      <c r="AL22" s="240">
        <v>57</v>
      </c>
      <c r="AM22" s="240">
        <v>113</v>
      </c>
      <c r="AN22" s="240">
        <v>29</v>
      </c>
      <c r="AO22" s="240">
        <v>8</v>
      </c>
      <c r="AP22" s="240">
        <v>17</v>
      </c>
      <c r="AQ22" s="240">
        <v>32</v>
      </c>
      <c r="AR22" s="240">
        <v>86</v>
      </c>
      <c r="AS22" s="240"/>
      <c r="AT22" s="240">
        <v>25</v>
      </c>
      <c r="AU22" s="240">
        <v>103</v>
      </c>
      <c r="AV22" s="240">
        <v>9</v>
      </c>
      <c r="AW22" s="240">
        <v>34</v>
      </c>
      <c r="AX22" s="238">
        <f t="shared" si="0"/>
        <v>271</v>
      </c>
      <c r="AY22" s="238">
        <f t="shared" si="1"/>
        <v>2</v>
      </c>
      <c r="AZ22" s="239">
        <f t="shared" si="2"/>
        <v>2881</v>
      </c>
      <c r="BA22" s="268">
        <v>10</v>
      </c>
      <c r="BB22" s="52">
        <f>SUM(AZ22:AZ24)</f>
        <v>4732</v>
      </c>
      <c r="BC22" s="239"/>
      <c r="BD22" s="258">
        <f>'3. Därav sectio '!AZ22/AZ22</f>
        <v>9.2329052412356824E-2</v>
      </c>
    </row>
    <row r="23" spans="1:56" ht="30" customHeight="1" thickTop="1" thickBot="1">
      <c r="A23" s="222" t="s">
        <v>11</v>
      </c>
      <c r="B23" s="5" t="s">
        <v>122</v>
      </c>
      <c r="D23" s="240">
        <v>23</v>
      </c>
      <c r="E23" s="240">
        <v>8</v>
      </c>
      <c r="F23" s="240">
        <v>30</v>
      </c>
      <c r="G23" s="240">
        <v>24</v>
      </c>
      <c r="H23" s="240">
        <v>23</v>
      </c>
      <c r="I23" s="240">
        <v>2</v>
      </c>
      <c r="J23" s="240">
        <v>106</v>
      </c>
      <c r="K23" s="240">
        <v>17</v>
      </c>
      <c r="L23" s="240">
        <v>26</v>
      </c>
      <c r="M23" s="240">
        <v>8</v>
      </c>
      <c r="N23" s="240">
        <v>31</v>
      </c>
      <c r="O23" s="240">
        <v>6</v>
      </c>
      <c r="P23" s="240">
        <v>0</v>
      </c>
      <c r="Q23" s="245">
        <v>12</v>
      </c>
      <c r="R23" s="240"/>
      <c r="S23" s="240">
        <v>11</v>
      </c>
      <c r="T23" s="240">
        <v>21</v>
      </c>
      <c r="U23" s="240">
        <v>13</v>
      </c>
      <c r="V23" s="240">
        <v>62</v>
      </c>
      <c r="W23" s="240">
        <v>1</v>
      </c>
      <c r="X23" s="240">
        <v>21</v>
      </c>
      <c r="Y23" s="240">
        <v>34</v>
      </c>
      <c r="Z23" s="246">
        <v>0</v>
      </c>
      <c r="AA23" s="240">
        <v>13</v>
      </c>
      <c r="AB23" s="240">
        <v>20</v>
      </c>
      <c r="AC23" s="240">
        <v>0</v>
      </c>
      <c r="AD23" s="240">
        <v>4</v>
      </c>
      <c r="AE23" s="240">
        <v>17</v>
      </c>
      <c r="AF23" s="240">
        <v>34</v>
      </c>
      <c r="AG23" s="240">
        <v>50</v>
      </c>
      <c r="AH23" s="240">
        <v>37</v>
      </c>
      <c r="AI23" s="240">
        <v>59</v>
      </c>
      <c r="AJ23" s="240">
        <v>12</v>
      </c>
      <c r="AK23" s="240">
        <v>8</v>
      </c>
      <c r="AL23" s="240">
        <v>17</v>
      </c>
      <c r="AM23" s="240">
        <v>57</v>
      </c>
      <c r="AN23" s="240">
        <v>8</v>
      </c>
      <c r="AO23" s="240">
        <v>2</v>
      </c>
      <c r="AP23" s="240">
        <v>3</v>
      </c>
      <c r="AQ23" s="240">
        <v>8</v>
      </c>
      <c r="AR23" s="240">
        <v>35</v>
      </c>
      <c r="AS23" s="240"/>
      <c r="AT23" s="240">
        <v>6</v>
      </c>
      <c r="AU23" s="240">
        <v>11</v>
      </c>
      <c r="AV23" s="240">
        <v>4</v>
      </c>
      <c r="AW23" s="240">
        <v>9</v>
      </c>
      <c r="AX23" s="238">
        <f t="shared" si="0"/>
        <v>106</v>
      </c>
      <c r="AY23" s="238">
        <f t="shared" si="1"/>
        <v>0</v>
      </c>
      <c r="AZ23" s="239">
        <f t="shared" si="2"/>
        <v>893</v>
      </c>
      <c r="BC23" s="239"/>
      <c r="BD23" s="258">
        <f>'3. Därav sectio '!AZ23/AZ23</f>
        <v>0.1702127659574468</v>
      </c>
    </row>
    <row r="24" spans="1:56" ht="30" customHeight="1" thickTop="1" thickBot="1">
      <c r="A24" s="224" t="s">
        <v>13</v>
      </c>
      <c r="B24" s="9" t="s">
        <v>123</v>
      </c>
      <c r="D24" s="240">
        <v>21</v>
      </c>
      <c r="E24" s="240">
        <v>0</v>
      </c>
      <c r="F24" s="240">
        <v>21</v>
      </c>
      <c r="G24" s="240">
        <v>34</v>
      </c>
      <c r="H24" s="240">
        <v>15</v>
      </c>
      <c r="I24" s="240">
        <v>3</v>
      </c>
      <c r="J24" s="240">
        <v>79</v>
      </c>
      <c r="K24" s="240">
        <v>13</v>
      </c>
      <c r="L24" s="240">
        <v>27</v>
      </c>
      <c r="M24" s="240">
        <v>7</v>
      </c>
      <c r="N24" s="240">
        <v>24</v>
      </c>
      <c r="O24" s="240">
        <v>11</v>
      </c>
      <c r="P24" s="240">
        <v>0</v>
      </c>
      <c r="Q24" s="245">
        <v>14</v>
      </c>
      <c r="R24" s="240"/>
      <c r="S24" s="240">
        <v>21</v>
      </c>
      <c r="T24" s="240">
        <v>21</v>
      </c>
      <c r="U24" s="240">
        <v>15</v>
      </c>
      <c r="V24" s="240">
        <v>107</v>
      </c>
      <c r="W24" s="240">
        <v>1</v>
      </c>
      <c r="X24" s="240">
        <v>12</v>
      </c>
      <c r="Y24" s="240">
        <v>42</v>
      </c>
      <c r="Z24" s="246">
        <v>2</v>
      </c>
      <c r="AA24" s="240">
        <v>6</v>
      </c>
      <c r="AB24" s="240">
        <v>17</v>
      </c>
      <c r="AC24" s="240">
        <v>0</v>
      </c>
      <c r="AD24" s="240">
        <v>3</v>
      </c>
      <c r="AE24" s="240">
        <v>13</v>
      </c>
      <c r="AF24" s="240">
        <v>49</v>
      </c>
      <c r="AG24" s="240">
        <v>54</v>
      </c>
      <c r="AH24" s="240">
        <v>59</v>
      </c>
      <c r="AI24" s="240">
        <v>78</v>
      </c>
      <c r="AJ24" s="240">
        <v>16</v>
      </c>
      <c r="AK24" s="240">
        <v>8</v>
      </c>
      <c r="AL24" s="240">
        <v>42</v>
      </c>
      <c r="AM24" s="240">
        <v>52</v>
      </c>
      <c r="AN24" s="240">
        <v>0</v>
      </c>
      <c r="AO24" s="240">
        <v>2</v>
      </c>
      <c r="AP24" s="240">
        <v>0</v>
      </c>
      <c r="AQ24" s="240">
        <v>5</v>
      </c>
      <c r="AR24" s="240">
        <v>20</v>
      </c>
      <c r="AS24" s="240"/>
      <c r="AT24" s="240">
        <v>1</v>
      </c>
      <c r="AU24" s="240">
        <v>28</v>
      </c>
      <c r="AV24" s="240">
        <v>4</v>
      </c>
      <c r="AW24" s="240">
        <v>11</v>
      </c>
      <c r="AX24" s="238">
        <f t="shared" si="0"/>
        <v>107</v>
      </c>
      <c r="AY24" s="238">
        <f t="shared" si="1"/>
        <v>0</v>
      </c>
      <c r="AZ24" s="239">
        <f t="shared" si="2"/>
        <v>958</v>
      </c>
      <c r="BC24" s="239"/>
      <c r="BD24" s="258">
        <f>'3. Därav sectio '!AZ24/AZ24</f>
        <v>0.98016701461377875</v>
      </c>
    </row>
    <row r="25" spans="1:56" ht="17" thickTop="1" thickBot="1">
      <c r="B25" s="226" t="s">
        <v>42</v>
      </c>
      <c r="D25" s="240">
        <v>39</v>
      </c>
      <c r="E25" s="240"/>
      <c r="F25" s="240"/>
      <c r="G25" s="240">
        <v>60</v>
      </c>
      <c r="H25" s="240">
        <v>21</v>
      </c>
      <c r="I25" s="240"/>
      <c r="J25" s="240"/>
      <c r="K25" s="240"/>
      <c r="L25" s="240">
        <v>0</v>
      </c>
      <c r="M25" s="240">
        <v>15</v>
      </c>
      <c r="N25" s="240">
        <v>18</v>
      </c>
      <c r="O25" s="240"/>
      <c r="P25" s="240"/>
      <c r="Q25" s="240"/>
      <c r="R25" s="240"/>
      <c r="S25" s="240">
        <v>37</v>
      </c>
      <c r="T25" s="240"/>
      <c r="U25" s="242"/>
      <c r="V25" s="240">
        <v>146</v>
      </c>
      <c r="W25" s="240"/>
      <c r="X25" s="240"/>
      <c r="Y25" s="240"/>
      <c r="Z25" s="240"/>
      <c r="AA25" s="240"/>
      <c r="AB25" s="240">
        <v>42</v>
      </c>
      <c r="AC25" s="240">
        <v>2</v>
      </c>
      <c r="AD25" s="240"/>
      <c r="AE25" s="240">
        <v>37</v>
      </c>
      <c r="AF25" s="240">
        <v>65</v>
      </c>
      <c r="AG25" s="240">
        <v>58</v>
      </c>
      <c r="AH25" s="240">
        <v>51</v>
      </c>
      <c r="AI25" s="240"/>
      <c r="AJ25" s="240"/>
      <c r="AK25" s="240">
        <v>16</v>
      </c>
      <c r="AL25" s="240">
        <v>18</v>
      </c>
      <c r="AM25" s="240"/>
      <c r="AN25" s="240"/>
      <c r="AO25" s="240"/>
      <c r="AP25" s="240">
        <v>4</v>
      </c>
      <c r="AQ25" s="240">
        <v>2</v>
      </c>
      <c r="AR25" s="240"/>
      <c r="AS25" s="240"/>
      <c r="AT25" s="240"/>
      <c r="AU25" s="240">
        <v>26</v>
      </c>
      <c r="AV25" s="240"/>
      <c r="AW25" s="240">
        <v>7</v>
      </c>
      <c r="AX25" s="241">
        <f t="shared" si="0"/>
        <v>146</v>
      </c>
      <c r="AY25" s="241">
        <f t="shared" si="1"/>
        <v>0</v>
      </c>
      <c r="AZ25" s="239">
        <f t="shared" si="2"/>
        <v>664</v>
      </c>
      <c r="BC25" s="239"/>
      <c r="BD25" s="239"/>
    </row>
    <row r="26" spans="1:56" ht="21" customHeight="1" thickTop="1" thickBot="1">
      <c r="B26" s="17" t="s">
        <v>135</v>
      </c>
      <c r="D26" s="243">
        <f t="shared" ref="D26:G26" si="3">SUM(D7:D25)</f>
        <v>3018</v>
      </c>
      <c r="E26" s="243">
        <f t="shared" si="3"/>
        <v>1080</v>
      </c>
      <c r="F26" s="243">
        <f t="shared" si="3"/>
        <v>2101</v>
      </c>
      <c r="G26" s="243">
        <f t="shared" si="3"/>
        <v>3008</v>
      </c>
      <c r="H26" s="243">
        <f>SUM(H7:H25)</f>
        <v>1889</v>
      </c>
      <c r="I26" s="243">
        <f t="shared" ref="I26:AW26" si="4">SUM(I7:I25)</f>
        <v>565</v>
      </c>
      <c r="J26" s="243">
        <f t="shared" si="4"/>
        <v>10209</v>
      </c>
      <c r="K26" s="243">
        <f t="shared" si="4"/>
        <v>1855</v>
      </c>
      <c r="L26" s="243">
        <f t="shared" si="4"/>
        <v>3335</v>
      </c>
      <c r="M26" s="243">
        <f t="shared" si="4"/>
        <v>1026</v>
      </c>
      <c r="N26" s="243">
        <f t="shared" si="4"/>
        <v>2114</v>
      </c>
      <c r="O26" s="243">
        <f t="shared" si="4"/>
        <v>1529</v>
      </c>
      <c r="P26" s="243">
        <f t="shared" si="4"/>
        <v>664</v>
      </c>
      <c r="Q26" s="243">
        <f t="shared" si="4"/>
        <v>1562</v>
      </c>
      <c r="R26" s="243">
        <f t="shared" si="4"/>
        <v>0</v>
      </c>
      <c r="S26" s="243">
        <f t="shared" si="4"/>
        <v>2047</v>
      </c>
      <c r="T26" s="243">
        <f t="shared" si="4"/>
        <v>2936</v>
      </c>
      <c r="U26" s="243">
        <f t="shared" si="4"/>
        <v>1936</v>
      </c>
      <c r="V26" s="243">
        <f t="shared" si="4"/>
        <v>9059</v>
      </c>
      <c r="W26" s="243">
        <f t="shared" si="4"/>
        <v>312</v>
      </c>
      <c r="X26" s="243">
        <f t="shared" si="4"/>
        <v>2204</v>
      </c>
      <c r="Y26" s="243">
        <f t="shared" si="4"/>
        <v>3431</v>
      </c>
      <c r="Z26" s="243">
        <f t="shared" si="4"/>
        <v>945</v>
      </c>
      <c r="AA26" s="243">
        <f t="shared" si="4"/>
        <v>786</v>
      </c>
      <c r="AB26" s="243">
        <f t="shared" si="4"/>
        <v>2551</v>
      </c>
      <c r="AC26" s="243">
        <f t="shared" si="4"/>
        <v>354</v>
      </c>
      <c r="AD26" s="243">
        <f t="shared" si="4"/>
        <v>2582</v>
      </c>
      <c r="AE26" s="243">
        <f t="shared" si="4"/>
        <v>3373</v>
      </c>
      <c r="AF26" s="243">
        <f t="shared" si="4"/>
        <v>6106</v>
      </c>
      <c r="AG26" s="243">
        <f t="shared" si="4"/>
        <v>4578</v>
      </c>
      <c r="AH26" s="243">
        <f t="shared" si="4"/>
        <v>3809</v>
      </c>
      <c r="AI26" s="243">
        <f t="shared" si="4"/>
        <v>7243</v>
      </c>
      <c r="AJ26" s="243">
        <f t="shared" si="4"/>
        <v>1526</v>
      </c>
      <c r="AK26" s="243">
        <f t="shared" si="4"/>
        <v>1565</v>
      </c>
      <c r="AL26" s="243">
        <f t="shared" si="4"/>
        <v>1735</v>
      </c>
      <c r="AM26" s="243">
        <f t="shared" si="4"/>
        <v>3884</v>
      </c>
      <c r="AN26" s="243">
        <f t="shared" si="4"/>
        <v>2133</v>
      </c>
      <c r="AO26" s="243">
        <f t="shared" si="4"/>
        <v>529</v>
      </c>
      <c r="AP26" s="243">
        <f t="shared" si="4"/>
        <v>917</v>
      </c>
      <c r="AQ26" s="243">
        <f t="shared" si="4"/>
        <v>850</v>
      </c>
      <c r="AR26" s="243">
        <f t="shared" si="4"/>
        <v>2909</v>
      </c>
      <c r="AS26" s="243">
        <f t="shared" si="4"/>
        <v>0</v>
      </c>
      <c r="AT26" s="243">
        <f t="shared" si="4"/>
        <v>1245</v>
      </c>
      <c r="AU26" s="243">
        <f t="shared" si="4"/>
        <v>2864</v>
      </c>
      <c r="AV26" s="243">
        <f t="shared" si="4"/>
        <v>566</v>
      </c>
      <c r="AW26" s="243">
        <f t="shared" si="4"/>
        <v>1333</v>
      </c>
      <c r="AX26" s="241"/>
      <c r="AY26" s="241"/>
      <c r="AZ26" s="239">
        <f>SUM(D26:AW26)</f>
        <v>110263</v>
      </c>
      <c r="BC26" s="239"/>
      <c r="BD26" s="239"/>
    </row>
    <row r="27" spans="1:56" ht="16" thickTop="1">
      <c r="B27" s="227"/>
      <c r="C27" s="228"/>
      <c r="D27" s="229"/>
      <c r="E27" s="229"/>
      <c r="F27" s="229"/>
      <c r="G27" s="229"/>
      <c r="H27" s="229"/>
      <c r="I27" s="229"/>
      <c r="J27" s="229"/>
      <c r="K27" s="229"/>
      <c r="L27" s="229"/>
      <c r="M27" s="229"/>
      <c r="N27" s="229"/>
      <c r="O27" s="230"/>
      <c r="P27" s="230"/>
      <c r="Q27" s="230"/>
      <c r="R27" s="230"/>
      <c r="S27" s="231"/>
      <c r="T27" s="229"/>
      <c r="U27" s="232"/>
      <c r="V27" s="229"/>
      <c r="W27" s="229"/>
      <c r="X27" s="229"/>
      <c r="Y27" s="229"/>
      <c r="Z27" s="229"/>
      <c r="AA27" s="229"/>
      <c r="AB27" s="231"/>
      <c r="AC27" s="229"/>
      <c r="AD27" s="229"/>
      <c r="AE27" s="230"/>
      <c r="AF27" s="229"/>
      <c r="AG27" s="231"/>
      <c r="AH27" s="231"/>
      <c r="AI27" s="229"/>
      <c r="AJ27" s="229"/>
      <c r="AK27" s="229"/>
      <c r="AL27" s="229"/>
      <c r="AM27" s="229"/>
      <c r="AN27" s="229"/>
      <c r="AO27" s="229"/>
      <c r="AP27" s="229"/>
      <c r="AQ27" s="229"/>
      <c r="AR27" s="229"/>
      <c r="AS27" s="229"/>
      <c r="AT27" s="229"/>
      <c r="AU27" s="229"/>
      <c r="AV27" s="229"/>
      <c r="AW27" s="229"/>
      <c r="AX27" s="228"/>
      <c r="AY27" s="228"/>
      <c r="AZ27" s="228"/>
      <c r="BA27" s="65"/>
      <c r="BB27" s="65"/>
      <c r="BD27" s="228"/>
    </row>
    <row r="28" spans="1:56">
      <c r="A28" s="233"/>
      <c r="B28" s="227"/>
      <c r="C28" s="228"/>
      <c r="D28" s="229"/>
      <c r="E28" s="229"/>
      <c r="F28" s="229"/>
      <c r="G28" s="229"/>
      <c r="H28" s="229"/>
      <c r="I28" s="229"/>
      <c r="J28" s="229"/>
      <c r="K28" s="229"/>
      <c r="L28" s="229"/>
      <c r="M28" s="229"/>
      <c r="N28" s="229"/>
      <c r="O28" s="229"/>
      <c r="P28" s="229"/>
      <c r="Q28" s="229"/>
      <c r="R28" s="229"/>
      <c r="S28" s="229"/>
      <c r="T28" s="229"/>
      <c r="U28" s="232"/>
      <c r="V28" s="229"/>
      <c r="W28" s="229"/>
      <c r="X28" s="229"/>
      <c r="Y28" s="229"/>
      <c r="Z28" s="229"/>
      <c r="AA28" s="229"/>
      <c r="AB28" s="229"/>
      <c r="AC28" s="229"/>
      <c r="AD28" s="229"/>
      <c r="AE28" s="230"/>
      <c r="AF28" s="229"/>
      <c r="AG28" s="229"/>
      <c r="AH28" s="229"/>
      <c r="AI28" s="229"/>
      <c r="AJ28" s="229"/>
      <c r="AK28" s="234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8"/>
      <c r="AY28" s="228"/>
      <c r="AZ28" s="228"/>
      <c r="BD28" s="228"/>
    </row>
    <row r="29" spans="1:56">
      <c r="A29" s="17" t="s">
        <v>130</v>
      </c>
      <c r="U29" s="208"/>
      <c r="AE29" s="208"/>
    </row>
    <row r="30" spans="1:56" ht="17">
      <c r="AV30" s="235" t="s">
        <v>102</v>
      </c>
      <c r="BB30" s="197"/>
    </row>
    <row r="31" spans="1:56" s="84" customFormat="1" ht="105">
      <c r="A31" s="83" t="s">
        <v>77</v>
      </c>
      <c r="B31" s="83"/>
      <c r="D31" s="85" t="s">
        <v>141</v>
      </c>
      <c r="E31" s="84" t="s">
        <v>103</v>
      </c>
      <c r="F31" s="85" t="s">
        <v>79</v>
      </c>
      <c r="G31" s="85" t="s">
        <v>88</v>
      </c>
      <c r="H31" s="86" t="s">
        <v>85</v>
      </c>
      <c r="I31" s="84" t="s">
        <v>104</v>
      </c>
      <c r="J31" s="87" t="s">
        <v>89</v>
      </c>
      <c r="K31" s="164" t="s">
        <v>82</v>
      </c>
      <c r="L31" s="84" t="s">
        <v>105</v>
      </c>
      <c r="M31" s="86" t="s">
        <v>87</v>
      </c>
      <c r="N31" s="86" t="s">
        <v>106</v>
      </c>
      <c r="O31" s="164" t="s">
        <v>145</v>
      </c>
      <c r="P31" s="85" t="s">
        <v>90</v>
      </c>
      <c r="Q31" s="86" t="s">
        <v>108</v>
      </c>
      <c r="R31" s="86" t="s">
        <v>109</v>
      </c>
      <c r="S31" s="84" t="s">
        <v>110</v>
      </c>
      <c r="T31" s="86" t="s">
        <v>111</v>
      </c>
      <c r="U31" s="92" t="s">
        <v>104</v>
      </c>
      <c r="V31" s="88" t="s">
        <v>81</v>
      </c>
      <c r="W31" s="84" t="s">
        <v>84</v>
      </c>
      <c r="X31" s="86" t="s">
        <v>112</v>
      </c>
      <c r="Y31" s="236" t="s">
        <v>149</v>
      </c>
      <c r="Z31" s="89" t="s">
        <v>150</v>
      </c>
      <c r="AA31" s="84" t="s">
        <v>84</v>
      </c>
      <c r="AB31" s="85" t="s">
        <v>124</v>
      </c>
      <c r="AC31" s="236" t="s">
        <v>138</v>
      </c>
      <c r="AD31" s="236" t="s">
        <v>152</v>
      </c>
      <c r="AE31" s="90" t="s">
        <v>113</v>
      </c>
      <c r="AF31" s="164" t="s">
        <v>153</v>
      </c>
      <c r="AG31" s="86" t="s">
        <v>114</v>
      </c>
      <c r="AH31" s="84" t="s">
        <v>115</v>
      </c>
      <c r="AI31" s="84" t="s">
        <v>116</v>
      </c>
      <c r="AJ31" s="86" t="s">
        <v>117</v>
      </c>
      <c r="AK31" s="86" t="s">
        <v>118</v>
      </c>
      <c r="AL31" s="86" t="s">
        <v>91</v>
      </c>
      <c r="AM31" s="85" t="s">
        <v>78</v>
      </c>
      <c r="AN31" s="86" t="s">
        <v>86</v>
      </c>
      <c r="AO31" s="85" t="s">
        <v>92</v>
      </c>
      <c r="AP31" s="91" t="s">
        <v>125</v>
      </c>
      <c r="AQ31" s="86" t="s">
        <v>107</v>
      </c>
      <c r="AR31" s="86" t="s">
        <v>119</v>
      </c>
      <c r="AS31" s="84" t="s">
        <v>168</v>
      </c>
      <c r="AT31" s="84" t="s">
        <v>126</v>
      </c>
      <c r="AU31" s="84" t="s">
        <v>83</v>
      </c>
      <c r="AV31" s="84" t="s">
        <v>80</v>
      </c>
      <c r="AW31" s="86" t="s">
        <v>120</v>
      </c>
      <c r="BA31" s="263"/>
      <c r="BB31" s="52"/>
    </row>
    <row r="32" spans="1:56" ht="90">
      <c r="D32" s="237" t="s">
        <v>142</v>
      </c>
      <c r="H32" s="208" t="s">
        <v>144</v>
      </c>
      <c r="M32" s="208" t="s">
        <v>144</v>
      </c>
      <c r="O32" s="208" t="s">
        <v>146</v>
      </c>
      <c r="Q32" s="237" t="s">
        <v>147</v>
      </c>
      <c r="S32" s="237" t="s">
        <v>148</v>
      </c>
      <c r="W32" s="237" t="s">
        <v>151</v>
      </c>
      <c r="AA32" s="237" t="s">
        <v>151</v>
      </c>
      <c r="AF32" s="237" t="s">
        <v>154</v>
      </c>
      <c r="AG32" s="237" t="s">
        <v>155</v>
      </c>
      <c r="AJ32" s="237" t="s">
        <v>156</v>
      </c>
      <c r="AM32" s="237" t="s">
        <v>157</v>
      </c>
      <c r="AR32" s="208" t="s">
        <v>158</v>
      </c>
      <c r="AT32" s="237" t="s">
        <v>159</v>
      </c>
      <c r="AU32" s="208" t="s">
        <v>160</v>
      </c>
    </row>
    <row r="33" spans="4:4" ht="45">
      <c r="D33" s="208" t="s">
        <v>143</v>
      </c>
    </row>
  </sheetData>
  <sheetProtection selectLockedCells="1" selectUnlockedCells="1"/>
  <mergeCells count="2">
    <mergeCell ref="A6:B6"/>
    <mergeCell ref="A5:B5"/>
  </mergeCells>
  <phoneticPr fontId="9" type="noConversion"/>
  <hyperlinks>
    <hyperlink ref="AM31" r:id="rId1"/>
    <hyperlink ref="F31" r:id="rId2"/>
    <hyperlink ref="U31" r:id="rId3" display="Karin.Lundmark@nll.se&gt;"/>
    <hyperlink ref="D31" r:id="rId4" display="mailto:Kerstin%20Karlsson%20%3ckerstin.i.karlsson@vgregion.se%3e"/>
    <hyperlink ref="G31" r:id="rId5" display="mailto:Sophie.Ramberg@ltdalarna.se"/>
    <hyperlink ref="J31" r:id="rId6"/>
    <hyperlink ref="P31" r:id="rId7" display="mailto:gill.kullberg@orebroll.se"/>
    <hyperlink ref="AB31" r:id="rId8" display="mailto:Jan%20Leyon%20%3cjan.leyon@vgregion.se%3e"/>
    <hyperlink ref="AO31" r:id="rId9"/>
    <hyperlink ref="K31" r:id="rId10"/>
    <hyperlink ref="AC31" r:id="rId11" display="mailto:sm5sic@gmail.com"/>
    <hyperlink ref="D32" r:id="rId12"/>
    <hyperlink ref="Q32" r:id="rId13"/>
    <hyperlink ref="S32" r:id="rId14"/>
    <hyperlink ref="Y31" r:id="rId15"/>
    <hyperlink ref="W32" r:id="rId16"/>
    <hyperlink ref="AA32" r:id="rId17"/>
    <hyperlink ref="AD31" r:id="rId18"/>
    <hyperlink ref="AF31" r:id="rId19"/>
    <hyperlink ref="AF32" r:id="rId20"/>
    <hyperlink ref="AG32" r:id="rId21"/>
    <hyperlink ref="AJ32" r:id="rId22"/>
    <hyperlink ref="AM32" r:id="rId23"/>
    <hyperlink ref="AT32" r:id="rId24"/>
  </hyperlinks>
  <pageMargins left="0.19685039370078741" right="0.19685039370078741" top="0.51181102362204722" bottom="0.47244094488188981" header="0.51181102362204722" footer="0.51181102362204722"/>
  <pageSetup paperSize="9" scale="52" orientation="landscape"/>
  <headerFooter>
    <oddHeader>&amp;RSid 1</oddHeader>
    <oddFooter>&amp;R&amp;D</oddFooter>
  </headerFooter>
  <colBreaks count="1" manualBreakCount="1">
    <brk id="27" max="1048575" man="1"/>
  </colBreaks>
  <drawing r:id="rId2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7" enableFormatConditionsCalculation="0"/>
  <dimension ref="A1:BF28"/>
  <sheetViews>
    <sheetView topLeftCell="A3" workbookViewId="0">
      <pane xSplit="3" topLeftCell="AW1" activePane="topRight" state="frozen"/>
      <selection activeCell="A3" sqref="A3"/>
      <selection pane="topRight" activeCell="BE6" sqref="BE6:BE7"/>
    </sheetView>
  </sheetViews>
  <sheetFormatPr baseColWidth="10" defaultColWidth="9.1640625" defaultRowHeight="12" x14ac:dyDescent="0"/>
  <cols>
    <col min="1" max="1" width="9.33203125" customWidth="1"/>
    <col min="2" max="2" width="80.5" customWidth="1"/>
    <col min="3" max="3" width="8.83203125" customWidth="1"/>
    <col min="4" max="5" width="9.33203125" style="3" bestFit="1" customWidth="1"/>
    <col min="6" max="6" width="12.6640625" style="3" bestFit="1" customWidth="1"/>
    <col min="7" max="8" width="9.33203125" style="3" bestFit="1" customWidth="1"/>
    <col min="9" max="9" width="10.6640625" style="3" bestFit="1" customWidth="1"/>
    <col min="10" max="11" width="11.5" style="3" bestFit="1" customWidth="1"/>
    <col min="12" max="12" width="14.83203125" style="3" bestFit="1" customWidth="1"/>
    <col min="13" max="13" width="12.6640625" style="3" bestFit="1" customWidth="1"/>
    <col min="14" max="14" width="13" style="3" bestFit="1" customWidth="1"/>
    <col min="15" max="15" width="9.33203125" style="3" bestFit="1" customWidth="1"/>
    <col min="16" max="16" width="12.5" style="3" bestFit="1" customWidth="1"/>
    <col min="17" max="17" width="13.5" style="3" bestFit="1" customWidth="1"/>
    <col min="18" max="18" width="14.83203125" style="3" bestFit="1" customWidth="1"/>
    <col min="19" max="19" width="14.5" style="3" bestFit="1" customWidth="1"/>
    <col min="20" max="20" width="12.33203125" style="3" bestFit="1" customWidth="1"/>
    <col min="21" max="21" width="9.33203125" style="3" bestFit="1" customWidth="1"/>
    <col min="22" max="22" width="14.83203125" style="3" bestFit="1" customWidth="1"/>
    <col min="23" max="23" width="11" style="3" bestFit="1" customWidth="1"/>
    <col min="24" max="24" width="13.83203125" style="3" bestFit="1" customWidth="1"/>
    <col min="25" max="25" width="18.1640625" style="3" bestFit="1" customWidth="1"/>
    <col min="26" max="26" width="11.83203125" style="3" bestFit="1" customWidth="1"/>
    <col min="27" max="27" width="12.1640625" style="3" bestFit="1" customWidth="1"/>
    <col min="28" max="28" width="9.5" style="3" bestFit="1" customWidth="1"/>
    <col min="29" max="29" width="14.83203125" style="3" bestFit="1" customWidth="1"/>
    <col min="30" max="30" width="14.83203125" style="3" customWidth="1"/>
    <col min="31" max="31" width="14.1640625" style="3" bestFit="1" customWidth="1"/>
    <col min="32" max="32" width="17.1640625" style="3" bestFit="1" customWidth="1"/>
    <col min="33" max="33" width="21.1640625" style="3" bestFit="1" customWidth="1"/>
    <col min="34" max="34" width="17.1640625" style="3" bestFit="1" customWidth="1"/>
    <col min="35" max="35" width="24" style="3" bestFit="1" customWidth="1"/>
    <col min="36" max="36" width="12.1640625" style="3" bestFit="1" customWidth="1"/>
    <col min="37" max="37" width="12.33203125" style="3" bestFit="1" customWidth="1"/>
    <col min="38" max="38" width="9.33203125" style="3" bestFit="1" customWidth="1"/>
    <col min="39" max="39" width="10.33203125" style="3" bestFit="1" customWidth="1"/>
    <col min="40" max="40" width="10" style="3" bestFit="1" customWidth="1"/>
    <col min="41" max="41" width="9.33203125" style="3" bestFit="1" customWidth="1"/>
    <col min="42" max="42" width="11.1640625" style="3" bestFit="1" customWidth="1"/>
    <col min="43" max="43" width="11.5" style="3" bestFit="1" customWidth="1"/>
    <col min="44" max="44" width="11.1640625" style="3" bestFit="1" customWidth="1"/>
    <col min="45" max="45" width="14.83203125" style="3" bestFit="1" customWidth="1"/>
    <col min="46" max="47" width="9.33203125" style="3" bestFit="1" customWidth="1"/>
    <col min="48" max="48" width="15.83203125" style="3" bestFit="1" customWidth="1"/>
    <col min="49" max="50" width="12.6640625" style="3" bestFit="1" customWidth="1"/>
    <col min="51" max="51" width="12" style="3" bestFit="1" customWidth="1"/>
    <col min="52" max="52" width="12.6640625" style="3" bestFit="1" customWidth="1"/>
    <col min="53" max="16384" width="9.1640625" style="3"/>
  </cols>
  <sheetData>
    <row r="1" spans="1:58" ht="31.5" customHeight="1">
      <c r="B1" s="10" t="s">
        <v>139</v>
      </c>
      <c r="D1" s="34"/>
      <c r="E1" s="34"/>
      <c r="F1" s="34"/>
      <c r="G1" s="34"/>
      <c r="H1" s="34"/>
      <c r="I1" s="34"/>
      <c r="J1" s="36"/>
      <c r="K1" s="34"/>
      <c r="L1" s="34"/>
      <c r="M1" s="34"/>
      <c r="N1" s="36"/>
      <c r="O1" s="34"/>
      <c r="P1" s="34"/>
      <c r="Q1" s="34"/>
      <c r="R1" s="37"/>
      <c r="S1" s="37"/>
      <c r="T1" s="36"/>
      <c r="U1" s="36"/>
      <c r="V1" s="36"/>
      <c r="W1" s="36"/>
      <c r="X1" s="36"/>
      <c r="Y1" s="36"/>
      <c r="Z1" s="36"/>
      <c r="AA1" s="36"/>
      <c r="AB1" s="35"/>
      <c r="AC1" s="36"/>
      <c r="AD1" s="36"/>
      <c r="AE1" s="34"/>
      <c r="AF1" s="34"/>
      <c r="AG1" s="35"/>
      <c r="AH1" s="35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Z1" s="36"/>
    </row>
    <row r="2" spans="1:58" ht="24.75" customHeight="1">
      <c r="B2" s="11" t="s">
        <v>3</v>
      </c>
      <c r="D2" s="34"/>
      <c r="E2" s="34"/>
      <c r="F2" s="34"/>
      <c r="G2" s="34"/>
      <c r="H2" s="34"/>
      <c r="I2" s="34"/>
      <c r="J2" s="36"/>
      <c r="K2" s="34"/>
      <c r="L2" s="34"/>
      <c r="M2" s="34"/>
      <c r="N2" s="36"/>
      <c r="O2" s="34"/>
      <c r="P2" s="34"/>
      <c r="Q2" s="34"/>
      <c r="R2" s="35"/>
      <c r="S2" s="35"/>
      <c r="T2" s="36"/>
      <c r="U2" s="36"/>
      <c r="V2" s="36"/>
      <c r="W2" s="36"/>
      <c r="X2" s="36"/>
      <c r="Y2" s="36"/>
      <c r="Z2" s="36"/>
      <c r="AA2" s="36"/>
      <c r="AB2" s="35"/>
      <c r="AC2" s="36"/>
      <c r="AD2" s="36"/>
      <c r="AE2" s="34"/>
      <c r="AF2" s="34"/>
      <c r="AG2" s="35"/>
      <c r="AH2" s="35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Z2" s="36"/>
    </row>
    <row r="3" spans="1:58" ht="24.75" customHeight="1">
      <c r="B3" s="11"/>
      <c r="D3" s="34"/>
      <c r="E3" s="34"/>
      <c r="F3" s="34"/>
      <c r="G3" s="34"/>
      <c r="H3" s="34"/>
      <c r="I3" s="34"/>
      <c r="J3" s="36"/>
      <c r="K3" s="34"/>
      <c r="L3" s="34"/>
      <c r="M3" s="34"/>
      <c r="N3" s="36"/>
      <c r="O3" s="34"/>
      <c r="P3" s="34"/>
      <c r="Q3" s="34"/>
      <c r="R3" s="35"/>
      <c r="S3" s="35"/>
      <c r="T3" s="36"/>
      <c r="U3" s="36"/>
      <c r="V3" s="36"/>
      <c r="W3" s="36"/>
      <c r="X3" s="36"/>
      <c r="Y3" s="36"/>
      <c r="Z3" s="36"/>
      <c r="AA3" s="36"/>
      <c r="AB3" s="35"/>
      <c r="AC3" s="36"/>
      <c r="AD3" s="36"/>
      <c r="AE3" s="34"/>
      <c r="AF3" s="34"/>
      <c r="AG3" s="35"/>
      <c r="AH3" s="35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Z3" s="36"/>
    </row>
    <row r="4" spans="1:58" s="33" customFormat="1" ht="16.5" customHeight="1" thickBot="1">
      <c r="A4" s="30"/>
      <c r="B4" s="30"/>
      <c r="C4" s="31"/>
      <c r="D4" s="35"/>
      <c r="E4" s="35"/>
      <c r="F4" s="35"/>
      <c r="G4" s="35"/>
      <c r="H4" s="35"/>
      <c r="I4" s="35"/>
      <c r="J4" s="36"/>
      <c r="K4" s="35"/>
      <c r="L4" s="35"/>
      <c r="M4" s="36"/>
      <c r="N4" s="36"/>
      <c r="O4" s="38"/>
      <c r="P4" s="38"/>
      <c r="Q4" s="35"/>
      <c r="R4" s="35"/>
      <c r="S4" s="39"/>
      <c r="T4" s="36"/>
      <c r="U4" s="36"/>
      <c r="V4" s="36"/>
      <c r="W4" s="36"/>
      <c r="X4" s="36"/>
      <c r="Y4" s="36"/>
      <c r="Z4" s="36"/>
      <c r="AA4" s="36"/>
      <c r="AB4" s="35"/>
      <c r="AC4" s="36"/>
      <c r="AD4" s="36"/>
      <c r="AE4" s="35"/>
      <c r="AF4" s="35"/>
      <c r="AG4" s="35"/>
      <c r="AH4" s="35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Z4" s="36"/>
    </row>
    <row r="5" spans="1:58" ht="26.25" customHeight="1" thickTop="1" thickBot="1">
      <c r="D5" s="40"/>
      <c r="E5" s="40"/>
      <c r="F5" s="40"/>
      <c r="G5" s="40"/>
      <c r="H5" s="40"/>
      <c r="I5" s="40"/>
      <c r="J5" s="36"/>
      <c r="K5" s="40"/>
      <c r="L5" s="40"/>
      <c r="M5" s="40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40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141" t="s">
        <v>127</v>
      </c>
      <c r="AY5" s="141" t="s">
        <v>128</v>
      </c>
      <c r="AZ5" s="36"/>
    </row>
    <row r="6" spans="1:58" s="80" customFormat="1" ht="30" customHeight="1" thickTop="1" thickBot="1">
      <c r="A6" s="279" t="s">
        <v>1</v>
      </c>
      <c r="B6" s="280"/>
      <c r="C6" s="30"/>
      <c r="D6" s="269" t="s">
        <v>5</v>
      </c>
      <c r="E6" s="269" t="s">
        <v>33</v>
      </c>
      <c r="F6" s="269" t="s">
        <v>56</v>
      </c>
      <c r="G6" s="269" t="s">
        <v>35</v>
      </c>
      <c r="H6" s="269" t="s">
        <v>46</v>
      </c>
      <c r="I6" s="269" t="s">
        <v>30</v>
      </c>
      <c r="J6" s="269" t="s">
        <v>57</v>
      </c>
      <c r="K6" s="269" t="s">
        <v>61</v>
      </c>
      <c r="L6" s="269" t="s">
        <v>8</v>
      </c>
      <c r="M6" s="269" t="s">
        <v>39</v>
      </c>
      <c r="N6" s="269" t="s">
        <v>47</v>
      </c>
      <c r="O6" s="269" t="s">
        <v>62</v>
      </c>
      <c r="P6" s="269" t="s">
        <v>34</v>
      </c>
      <c r="Q6" s="269" t="s">
        <v>17</v>
      </c>
      <c r="R6" s="269" t="s">
        <v>6</v>
      </c>
      <c r="S6" s="269" t="s">
        <v>32</v>
      </c>
      <c r="T6" s="269" t="s">
        <v>9</v>
      </c>
      <c r="U6" s="269" t="s">
        <v>45</v>
      </c>
      <c r="V6" s="269" t="s">
        <v>76</v>
      </c>
      <c r="W6" s="270" t="s">
        <v>63</v>
      </c>
      <c r="X6" s="269" t="s">
        <v>58</v>
      </c>
      <c r="Y6" s="269" t="s">
        <v>64</v>
      </c>
      <c r="Z6" s="269" t="s">
        <v>133</v>
      </c>
      <c r="AA6" s="269" t="s">
        <v>65</v>
      </c>
      <c r="AB6" s="269" t="s">
        <v>44</v>
      </c>
      <c r="AC6" s="269" t="s">
        <v>31</v>
      </c>
      <c r="AD6" s="269" t="s">
        <v>140</v>
      </c>
      <c r="AE6" s="269" t="s">
        <v>71</v>
      </c>
      <c r="AF6" s="269" t="s">
        <v>72</v>
      </c>
      <c r="AG6" s="269" t="s">
        <v>73</v>
      </c>
      <c r="AH6" s="269" t="s">
        <v>74</v>
      </c>
      <c r="AI6" s="269" t="s">
        <v>75</v>
      </c>
      <c r="AJ6" s="269" t="s">
        <v>66</v>
      </c>
      <c r="AK6" s="269" t="s">
        <v>67</v>
      </c>
      <c r="AL6" s="269" t="s">
        <v>43</v>
      </c>
      <c r="AM6" s="269" t="s">
        <v>59</v>
      </c>
      <c r="AN6" s="269" t="s">
        <v>40</v>
      </c>
      <c r="AO6" s="269" t="s">
        <v>41</v>
      </c>
      <c r="AP6" s="269" t="s">
        <v>28</v>
      </c>
      <c r="AQ6" s="269" t="s">
        <v>10</v>
      </c>
      <c r="AR6" s="269" t="s">
        <v>38</v>
      </c>
      <c r="AS6" s="269" t="s">
        <v>60</v>
      </c>
      <c r="AT6" s="269" t="s">
        <v>29</v>
      </c>
      <c r="AU6" s="269" t="s">
        <v>68</v>
      </c>
      <c r="AV6" s="269" t="s">
        <v>69</v>
      </c>
      <c r="AW6" s="271" t="s">
        <v>70</v>
      </c>
      <c r="AX6" s="141" t="s">
        <v>127</v>
      </c>
      <c r="AY6" s="141" t="s">
        <v>128</v>
      </c>
      <c r="AZ6" s="51" t="s">
        <v>136</v>
      </c>
      <c r="BE6" s="80" t="s">
        <v>172</v>
      </c>
    </row>
    <row r="7" spans="1:58" ht="30" customHeight="1" thickTop="1" thickBot="1">
      <c r="A7" s="12" t="s">
        <v>18</v>
      </c>
      <c r="B7" s="4" t="s">
        <v>93</v>
      </c>
      <c r="D7" s="45">
        <f>'1.Ant pat totalt'!D7/'1.Ant pat totalt'!D26</f>
        <v>0.2905897945659377</v>
      </c>
      <c r="E7" s="45">
        <f>'1.Ant pat totalt'!E7/'1.Ant pat totalt'!E26</f>
        <v>0.27500000000000002</v>
      </c>
      <c r="F7" s="45">
        <f>'1.Ant pat totalt'!F7/'1.Ant pat totalt'!F26</f>
        <v>0.26463588767253687</v>
      </c>
      <c r="G7" s="45">
        <f>'1.Ant pat totalt'!G7/'1.Ant pat totalt'!G26</f>
        <v>0.29853723404255317</v>
      </c>
      <c r="H7" s="45">
        <f>'1.Ant pat totalt'!H7/'1.Ant pat totalt'!H26</f>
        <v>0.28110111169931179</v>
      </c>
      <c r="I7" s="45">
        <f>'1.Ant pat totalt'!I7/'1.Ant pat totalt'!I26</f>
        <v>0.31681415929203538</v>
      </c>
      <c r="J7" s="45">
        <f>'1.Ant pat totalt'!J7/'1.Ant pat totalt'!J26</f>
        <v>0.3067881281222451</v>
      </c>
      <c r="K7" s="45">
        <f>'1.Ant pat totalt'!K7/'1.Ant pat totalt'!K26</f>
        <v>0.28409703504043127</v>
      </c>
      <c r="L7" s="45">
        <f>'1.Ant pat totalt'!L7/'1.Ant pat totalt'!L26</f>
        <v>0.32083958020989506</v>
      </c>
      <c r="M7" s="45">
        <f>'1.Ant pat totalt'!M7/'1.Ant pat totalt'!M26</f>
        <v>0.2807017543859649</v>
      </c>
      <c r="N7" s="45">
        <f>'1.Ant pat totalt'!N7/'1.Ant pat totalt'!N26</f>
        <v>0.2814569536423841</v>
      </c>
      <c r="O7" s="45">
        <f>'1.Ant pat totalt'!O7/'1.Ant pat totalt'!O26</f>
        <v>0.31458469587965993</v>
      </c>
      <c r="P7" s="45">
        <f>'1.Ant pat totalt'!P7/'1.Ant pat totalt'!P26</f>
        <v>0.33734939759036142</v>
      </c>
      <c r="Q7" s="45">
        <f>'1.Ant pat totalt'!Q7/'1.Ant pat totalt'!Q26</f>
        <v>0.29001280409731112</v>
      </c>
      <c r="R7" s="45"/>
      <c r="S7" s="45">
        <f>'1.Ant pat totalt'!S7/'1.Ant pat totalt'!S26</f>
        <v>0.28529555446995603</v>
      </c>
      <c r="T7" s="45">
        <f>'1.Ant pat totalt'!T7/'1.Ant pat totalt'!T26</f>
        <v>0.30892370572207084</v>
      </c>
      <c r="U7" s="45">
        <f>'1.Ant pat totalt'!U7/'1.Ant pat totalt'!U26</f>
        <v>0.30320247933884298</v>
      </c>
      <c r="V7" s="45">
        <f>'1.Ant pat totalt'!V7/'1.Ant pat totalt'!V26</f>
        <v>0.30698752621702174</v>
      </c>
      <c r="W7" s="45">
        <f>'1.Ant pat totalt'!W7/'1.Ant pat totalt'!W26</f>
        <v>0.30448717948717946</v>
      </c>
      <c r="X7" s="45">
        <f>'1.Ant pat totalt'!X7/'1.Ant pat totalt'!X26</f>
        <v>0.30989110707803991</v>
      </c>
      <c r="Y7" s="45">
        <f>'1.Ant pat totalt'!Y7/'1.Ant pat totalt'!Y26</f>
        <v>0.2978723404255319</v>
      </c>
      <c r="Z7" s="45">
        <f>'1.Ant pat totalt'!Z7/'1.Ant pat totalt'!Z26</f>
        <v>0.31216931216931215</v>
      </c>
      <c r="AA7" s="45">
        <f>'1.Ant pat totalt'!AA7/'1.Ant pat totalt'!AA26</f>
        <v>0.28880407124681934</v>
      </c>
      <c r="AB7" s="45">
        <f>'1.Ant pat totalt'!AB7/'1.Ant pat totalt'!AB26</f>
        <v>0.29753038024304196</v>
      </c>
      <c r="AC7" s="45">
        <f>'1.Ant pat totalt'!AC7/'1.Ant pat totalt'!AC26</f>
        <v>0.3672316384180791</v>
      </c>
      <c r="AD7" s="45">
        <f>'1.Ant pat totalt'!AD7/'1.Ant pat totalt'!AD26</f>
        <v>0.42137877614252517</v>
      </c>
      <c r="AE7" s="45">
        <f>'1.Ant pat totalt'!AE7/'1.Ant pat totalt'!AE26</f>
        <v>0.30002964719833974</v>
      </c>
      <c r="AF7" s="45">
        <f>'1.Ant pat totalt'!AF7/'1.Ant pat totalt'!AF26</f>
        <v>0.28431051424828035</v>
      </c>
      <c r="AG7" s="45">
        <f>'1.Ant pat totalt'!AG7/'1.Ant pat totalt'!AG26</f>
        <v>0.25906509392747923</v>
      </c>
      <c r="AH7" s="45">
        <f>'1.Ant pat totalt'!AH7/'1.Ant pat totalt'!AH26</f>
        <v>0.23812024153321082</v>
      </c>
      <c r="AI7" s="45">
        <f>'1.Ant pat totalt'!AI7/'1.Ant pat totalt'!AI26</f>
        <v>0.29462929725251968</v>
      </c>
      <c r="AJ7" s="45">
        <f>'1.Ant pat totalt'!AJ7/'1.Ant pat totalt'!AJ26</f>
        <v>0.2653997378768021</v>
      </c>
      <c r="AK7" s="45">
        <f>'1.Ant pat totalt'!AK7/'1.Ant pat totalt'!AK26</f>
        <v>0.29329073482428114</v>
      </c>
      <c r="AL7" s="45">
        <f>'1.Ant pat totalt'!AL7/'1.Ant pat totalt'!AL26</f>
        <v>0.28760806916426512</v>
      </c>
      <c r="AM7" s="45">
        <f>'1.Ant pat totalt'!AM7/'1.Ant pat totalt'!AM26</f>
        <v>0.27162718846549949</v>
      </c>
      <c r="AN7" s="45">
        <f>'1.Ant pat totalt'!AN7/'1.Ant pat totalt'!AN26</f>
        <v>0.35489920300046884</v>
      </c>
      <c r="AO7" s="45">
        <f>'1.Ant pat totalt'!AO7/'1.Ant pat totalt'!AO26</f>
        <v>0.24763705103969755</v>
      </c>
      <c r="AP7" s="45">
        <f>'1.Ant pat totalt'!AP7/'1.Ant pat totalt'!AP26</f>
        <v>0.28680479825517996</v>
      </c>
      <c r="AQ7" s="45">
        <f>'1.Ant pat totalt'!AQ7/'1.Ant pat totalt'!AQ26</f>
        <v>0.27764705882352941</v>
      </c>
      <c r="AR7" s="45">
        <f>'1.Ant pat totalt'!AR7/'1.Ant pat totalt'!AR26</f>
        <v>0.30010312822275698</v>
      </c>
      <c r="AS7" s="45"/>
      <c r="AT7" s="45">
        <f>'1.Ant pat totalt'!AT7/'1.Ant pat totalt'!AT26</f>
        <v>0.34538152610441769</v>
      </c>
      <c r="AU7" s="45">
        <f>'1.Ant pat totalt'!AU7/'1.Ant pat totalt'!AU26</f>
        <v>0.27793296089385477</v>
      </c>
      <c r="AV7" s="45">
        <f>'1.Ant pat totalt'!AV7/'1.Ant pat totalt'!AV26</f>
        <v>0.303886925795053</v>
      </c>
      <c r="AW7" s="140">
        <f>'1.Ant pat totalt'!AW7/'1.Ant pat totalt'!AW26</f>
        <v>0.30457614403600902</v>
      </c>
      <c r="AX7" s="142">
        <f t="shared" ref="AX7:AX24" si="0">MAX(D7:AW7)</f>
        <v>0.42137877614252517</v>
      </c>
      <c r="AY7" s="142">
        <f t="shared" ref="AY7:AY24" si="1">MIN(D7:AX7)</f>
        <v>0.23812024153321082</v>
      </c>
      <c r="AZ7" s="140">
        <f>'1.Ant pat totalt'!AZ7/'1.Ant pat totalt'!AZ26</f>
        <v>0.2967722626810444</v>
      </c>
      <c r="BB7" s="3">
        <v>1</v>
      </c>
      <c r="BC7" s="261">
        <f>AZ7</f>
        <v>0.2967722626810444</v>
      </c>
      <c r="BE7" s="261">
        <f>BC7+AZ8+AZ9</f>
        <v>0.38443539537288118</v>
      </c>
    </row>
    <row r="8" spans="1:58" ht="30" customHeight="1" thickTop="1" thickBot="1">
      <c r="A8" s="14" t="s">
        <v>26</v>
      </c>
      <c r="B8" s="7" t="s">
        <v>94</v>
      </c>
      <c r="D8" s="45">
        <f>'1.Ant pat totalt'!D8/'1.Ant pat totalt'!D26</f>
        <v>5.5003313452617629E-2</v>
      </c>
      <c r="E8" s="45">
        <f>'1.Ant pat totalt'!E8/'1.Ant pat totalt'!E26</f>
        <v>5.2777777777777778E-2</v>
      </c>
      <c r="F8" s="45">
        <f>'1.Ant pat totalt'!F8/'1.Ant pat totalt'!F26</f>
        <v>6.0447405997144217E-2</v>
      </c>
      <c r="G8" s="45">
        <f>'1.Ant pat totalt'!G8/'1.Ant pat totalt'!G26</f>
        <v>6.3497340425531915E-2</v>
      </c>
      <c r="H8" s="45">
        <f>'1.Ant pat totalt'!H8/'1.Ant pat totalt'!H26</f>
        <v>7.3054526204340928E-2</v>
      </c>
      <c r="I8" s="45">
        <f>'1.Ant pat totalt'!I8/'1.Ant pat totalt'!I26</f>
        <v>4.9557522123893805E-2</v>
      </c>
      <c r="J8" s="45">
        <f>'1.Ant pat totalt'!J8/'1.Ant pat totalt'!J26</f>
        <v>6.288568909785483E-2</v>
      </c>
      <c r="K8" s="45">
        <f>'1.Ant pat totalt'!K8/'1.Ant pat totalt'!K26</f>
        <v>8.6792452830188674E-2</v>
      </c>
      <c r="L8" s="45">
        <f>'1.Ant pat totalt'!L8/'1.Ant pat totalt'!L26</f>
        <v>5.6671664167916039E-2</v>
      </c>
      <c r="M8" s="45">
        <f>'1.Ant pat totalt'!M8/'1.Ant pat totalt'!M26</f>
        <v>9.7465886939571145E-2</v>
      </c>
      <c r="N8" s="45">
        <f>'1.Ant pat totalt'!N8/'1.Ant pat totalt'!N26</f>
        <v>6.9536423841059597E-2</v>
      </c>
      <c r="O8" s="45">
        <f>'1.Ant pat totalt'!O8/'1.Ant pat totalt'!O26</f>
        <v>5.8862001308044476E-2</v>
      </c>
      <c r="P8" s="45">
        <f>'1.Ant pat totalt'!P8/'1.Ant pat totalt'!P26</f>
        <v>3.614457831325301E-2</v>
      </c>
      <c r="Q8" s="45">
        <f>'1.Ant pat totalt'!Q8/'1.Ant pat totalt'!Q26</f>
        <v>5.6978233034571064E-2</v>
      </c>
      <c r="R8" s="45"/>
      <c r="S8" s="45">
        <f>'1.Ant pat totalt'!S8/'1.Ant pat totalt'!S26</f>
        <v>5.8622374206155348E-2</v>
      </c>
      <c r="T8" s="45">
        <f>'1.Ant pat totalt'!T8/'1.Ant pat totalt'!T26</f>
        <v>6.67574931880109E-2</v>
      </c>
      <c r="U8" s="45">
        <f>'1.Ant pat totalt'!U8/'1.Ant pat totalt'!U26</f>
        <v>7.6446280991735532E-2</v>
      </c>
      <c r="V8" s="45">
        <f>'1.Ant pat totalt'!V8/'1.Ant pat totalt'!V26</f>
        <v>6.7998675350480181E-2</v>
      </c>
      <c r="W8" s="45">
        <f>'1.Ant pat totalt'!W8/'1.Ant pat totalt'!W26</f>
        <v>7.0512820512820512E-2</v>
      </c>
      <c r="X8" s="45">
        <f>'1.Ant pat totalt'!X8/'1.Ant pat totalt'!X26</f>
        <v>4.26497277676951E-2</v>
      </c>
      <c r="Y8" s="45">
        <f>'1.Ant pat totalt'!Y8/'1.Ant pat totalt'!Y26</f>
        <v>5.333721946954241E-2</v>
      </c>
      <c r="Z8" s="45">
        <f>'1.Ant pat totalt'!Z8/'1.Ant pat totalt'!Z26</f>
        <v>7.0899470899470893E-2</v>
      </c>
      <c r="AA8" s="45">
        <f>'1.Ant pat totalt'!AA8/'1.Ant pat totalt'!AA26</f>
        <v>5.4707379134860054E-2</v>
      </c>
      <c r="AB8" s="45">
        <f>'1.Ant pat totalt'!AB8/'1.Ant pat totalt'!AB26</f>
        <v>5.5664445315562527E-2</v>
      </c>
      <c r="AC8" s="45">
        <f>'1.Ant pat totalt'!AC8/'1.Ant pat totalt'!AC26</f>
        <v>9.03954802259887E-2</v>
      </c>
      <c r="AD8" s="45">
        <f>'1.Ant pat totalt'!AD8/'1.Ant pat totalt'!AD26</f>
        <v>7.6297443841982962E-2</v>
      </c>
      <c r="AE8" s="45">
        <f>'1.Ant pat totalt'!AE8/'1.Ant pat totalt'!AE26</f>
        <v>7.5007411799584936E-2</v>
      </c>
      <c r="AF8" s="45">
        <f>'1.Ant pat totalt'!AF8/'1.Ant pat totalt'!AF26</f>
        <v>8.7618735669832956E-2</v>
      </c>
      <c r="AG8" s="45">
        <f>'1.Ant pat totalt'!AG8/'1.Ant pat totalt'!AG26</f>
        <v>9.5456531236347744E-2</v>
      </c>
      <c r="AH8" s="45">
        <f>'1.Ant pat totalt'!AH8/'1.Ant pat totalt'!AH26</f>
        <v>0.10002625360987136</v>
      </c>
      <c r="AI8" s="45">
        <f>'1.Ant pat totalt'!AI8/'1.Ant pat totalt'!AI26</f>
        <v>0.1121082424409775</v>
      </c>
      <c r="AJ8" s="45">
        <f>'1.Ant pat totalt'!AJ8/'1.Ant pat totalt'!AJ26</f>
        <v>7.9947575360419396E-2</v>
      </c>
      <c r="AK8" s="45">
        <f>'1.Ant pat totalt'!AK8/'1.Ant pat totalt'!AK26</f>
        <v>6.5814696485623006E-2</v>
      </c>
      <c r="AL8" s="45">
        <f>'1.Ant pat totalt'!AL8/'1.Ant pat totalt'!AL26</f>
        <v>8.8184438040345828E-2</v>
      </c>
      <c r="AM8" s="45">
        <f>'1.Ant pat totalt'!AM8/'1.Ant pat totalt'!AM26</f>
        <v>9.423274974253347E-2</v>
      </c>
      <c r="AN8" s="45">
        <f>'1.Ant pat totalt'!AN8/'1.Ant pat totalt'!AN26</f>
        <v>8.0637599624941395E-2</v>
      </c>
      <c r="AO8" s="45">
        <f>'1.Ant pat totalt'!AO8/'1.Ant pat totalt'!AO26</f>
        <v>7.9395085066162566E-2</v>
      </c>
      <c r="AP8" s="45">
        <f>'1.Ant pat totalt'!AP8/'1.Ant pat totalt'!AP26</f>
        <v>7.3064340239912762E-2</v>
      </c>
      <c r="AQ8" s="45">
        <f>'1.Ant pat totalt'!AQ8/'1.Ant pat totalt'!AQ26</f>
        <v>5.7647058823529412E-2</v>
      </c>
      <c r="AR8" s="45">
        <f>'1.Ant pat totalt'!AR8/'1.Ant pat totalt'!AR26</f>
        <v>6.6345823306978344E-2</v>
      </c>
      <c r="AS8" s="45"/>
      <c r="AT8" s="45">
        <f>'1.Ant pat totalt'!AT8/'1.Ant pat totalt'!AT26</f>
        <v>6.4257028112449793E-2</v>
      </c>
      <c r="AU8" s="45">
        <f>'1.Ant pat totalt'!AU8/'1.Ant pat totalt'!AU26</f>
        <v>7.4022346368715089E-2</v>
      </c>
      <c r="AV8" s="45">
        <f>'1.Ant pat totalt'!AV8/'1.Ant pat totalt'!AV26</f>
        <v>6.0070671378091869E-2</v>
      </c>
      <c r="AW8" s="140">
        <f>'1.Ant pat totalt'!AW8/'1.Ant pat totalt'!AW26</f>
        <v>6.6016504126031508E-2</v>
      </c>
      <c r="AX8" s="142">
        <f t="shared" si="0"/>
        <v>0.1121082424409775</v>
      </c>
      <c r="AY8" s="142">
        <f t="shared" si="1"/>
        <v>3.614457831325301E-2</v>
      </c>
      <c r="AZ8" s="140">
        <f>'1.Ant pat totalt'!AZ8/'1.Ant pat totalt'!AZ26</f>
        <v>7.3533279522595973E-2</v>
      </c>
      <c r="BB8" s="3">
        <v>2</v>
      </c>
      <c r="BC8" s="261">
        <f>SUM(AZ8:AZ9)</f>
        <v>8.7663132691836787E-2</v>
      </c>
    </row>
    <row r="9" spans="1:58" ht="30" customHeight="1" thickTop="1" thickBot="1">
      <c r="A9" s="13" t="s">
        <v>13</v>
      </c>
      <c r="B9" s="6" t="s">
        <v>95</v>
      </c>
      <c r="D9" s="45">
        <f>'1.Ant pat totalt'!D9/'1.Ant pat totalt'!D26</f>
        <v>9.2776673293571907E-3</v>
      </c>
      <c r="E9" s="45">
        <f>'1.Ant pat totalt'!E9/'1.Ant pat totalt'!E26</f>
        <v>8.3333333333333332E-3</v>
      </c>
      <c r="F9" s="45">
        <f>'1.Ant pat totalt'!F9/'1.Ant pat totalt'!F26</f>
        <v>1.2375059495478343E-2</v>
      </c>
      <c r="G9" s="45">
        <f>'1.Ant pat totalt'!G9/'1.Ant pat totalt'!G26</f>
        <v>1.4295212765957447E-2</v>
      </c>
      <c r="H9" s="45">
        <f>'1.Ant pat totalt'!H9/'1.Ant pat totalt'!H26</f>
        <v>1.3234515616728428E-2</v>
      </c>
      <c r="I9" s="45">
        <f>'1.Ant pat totalt'!I9/'1.Ant pat totalt'!I26</f>
        <v>8.8495575221238937E-3</v>
      </c>
      <c r="J9" s="45">
        <f>'1.Ant pat totalt'!J9/'1.Ant pat totalt'!J26</f>
        <v>1.2342051131354687E-2</v>
      </c>
      <c r="K9" s="45">
        <f>'1.Ant pat totalt'!K9/'1.Ant pat totalt'!K26</f>
        <v>1.4016172506738544E-2</v>
      </c>
      <c r="L9" s="45">
        <f>'1.Ant pat totalt'!L9/'1.Ant pat totalt'!L26</f>
        <v>8.3958020989505239E-3</v>
      </c>
      <c r="M9" s="45">
        <f>'1.Ant pat totalt'!M9/'1.Ant pat totalt'!M26</f>
        <v>7.7972709551656916E-3</v>
      </c>
      <c r="N9" s="45">
        <f>'1.Ant pat totalt'!N9/'1.Ant pat totalt'!N26</f>
        <v>8.9877010406811727E-3</v>
      </c>
      <c r="O9" s="45">
        <f>'1.Ant pat totalt'!O9/'1.Ant pat totalt'!O26</f>
        <v>1.1772400261608895E-2</v>
      </c>
      <c r="P9" s="45">
        <f>'1.Ant pat totalt'!P9/'1.Ant pat totalt'!P26</f>
        <v>1.355421686746988E-2</v>
      </c>
      <c r="Q9" s="45">
        <f>'1.Ant pat totalt'!Q9/'1.Ant pat totalt'!Q26</f>
        <v>1.088348271446863E-2</v>
      </c>
      <c r="R9" s="45"/>
      <c r="S9" s="45">
        <f>'1.Ant pat totalt'!S9/'1.Ant pat totalt'!S26</f>
        <v>7.816316560820713E-3</v>
      </c>
      <c r="T9" s="45">
        <f>'1.Ant pat totalt'!T9/'1.Ant pat totalt'!T26</f>
        <v>6.1307901907356951E-3</v>
      </c>
      <c r="U9" s="45">
        <f>'1.Ant pat totalt'!U9/'1.Ant pat totalt'!U26</f>
        <v>1.1363636363636364E-2</v>
      </c>
      <c r="V9" s="45">
        <f>'1.Ant pat totalt'!V9/'1.Ant pat totalt'!V26</f>
        <v>1.324649519814549E-2</v>
      </c>
      <c r="W9" s="45">
        <f>'1.Ant pat totalt'!W9/'1.Ant pat totalt'!W26</f>
        <v>1.282051282051282E-2</v>
      </c>
      <c r="X9" s="45">
        <f>'1.Ant pat totalt'!X9/'1.Ant pat totalt'!X26</f>
        <v>8.6206896551724137E-3</v>
      </c>
      <c r="Y9" s="45">
        <f>'1.Ant pat totalt'!Y9/'1.Ant pat totalt'!Y26</f>
        <v>8.7438064704167887E-3</v>
      </c>
      <c r="Z9" s="45">
        <f>'1.Ant pat totalt'!Z9/'1.Ant pat totalt'!Z26</f>
        <v>1.0582010582010581E-2</v>
      </c>
      <c r="AA9" s="45">
        <f>'1.Ant pat totalt'!AA9/'1.Ant pat totalt'!AA26</f>
        <v>7.6335877862595417E-3</v>
      </c>
      <c r="AB9" s="45">
        <f>'1.Ant pat totalt'!AB9/'1.Ant pat totalt'!AB26</f>
        <v>9.8000784006272053E-3</v>
      </c>
      <c r="AC9" s="45">
        <f>'1.Ant pat totalt'!AC9/'1.Ant pat totalt'!AC26</f>
        <v>0</v>
      </c>
      <c r="AD9" s="45">
        <f>'1.Ant pat totalt'!AD9/'1.Ant pat totalt'!AD26</f>
        <v>2.2850503485670023E-2</v>
      </c>
      <c r="AE9" s="45">
        <f>'1.Ant pat totalt'!AE9/'1.Ant pat totalt'!AE26</f>
        <v>2.2531870738215238E-2</v>
      </c>
      <c r="AF9" s="45">
        <f>'1.Ant pat totalt'!AF9/'1.Ant pat totalt'!AF26</f>
        <v>3.1444480838519487E-2</v>
      </c>
      <c r="AG9" s="45">
        <f>'1.Ant pat totalt'!AG9/'1.Ant pat totalt'!AG26</f>
        <v>1.6382699868938401E-2</v>
      </c>
      <c r="AH9" s="45">
        <f>'1.Ant pat totalt'!AH9/'1.Ant pat totalt'!AH26</f>
        <v>2.2053032291940142E-2</v>
      </c>
      <c r="AI9" s="45">
        <f>'1.Ant pat totalt'!AI9/'1.Ant pat totalt'!AI26</f>
        <v>2.3885130470799393E-2</v>
      </c>
      <c r="AJ9" s="45">
        <f>'1.Ant pat totalt'!AJ9/'1.Ant pat totalt'!AJ26</f>
        <v>1.310615989515072E-2</v>
      </c>
      <c r="AK9" s="45">
        <f>'1.Ant pat totalt'!AK9/'1.Ant pat totalt'!AK26</f>
        <v>1.8530351437699679E-2</v>
      </c>
      <c r="AL9" s="45">
        <f>'1.Ant pat totalt'!AL9/'1.Ant pat totalt'!AL26</f>
        <v>1.4985590778097982E-2</v>
      </c>
      <c r="AM9" s="45">
        <f>'1.Ant pat totalt'!AM9/'1.Ant pat totalt'!AM26</f>
        <v>1.3130792996910402E-2</v>
      </c>
      <c r="AN9" s="45">
        <f>'1.Ant pat totalt'!AN9/'1.Ant pat totalt'!AN26</f>
        <v>1.0314111579934365E-2</v>
      </c>
      <c r="AO9" s="45">
        <f>'1.Ant pat totalt'!AO9/'1.Ant pat totalt'!AO26</f>
        <v>1.7013232514177693E-2</v>
      </c>
      <c r="AP9" s="45">
        <f>'1.Ant pat totalt'!AP9/'1.Ant pat totalt'!AP26</f>
        <v>7.6335877862595417E-3</v>
      </c>
      <c r="AQ9" s="45">
        <f>'1.Ant pat totalt'!AQ9/'1.Ant pat totalt'!AQ26</f>
        <v>7.058823529411765E-3</v>
      </c>
      <c r="AR9" s="45">
        <f>'1.Ant pat totalt'!AR9/'1.Ant pat totalt'!AR26</f>
        <v>9.2815400481265041E-3</v>
      </c>
      <c r="AS9" s="45"/>
      <c r="AT9" s="45">
        <f>'1.Ant pat totalt'!AT9/'1.Ant pat totalt'!AT26</f>
        <v>5.6224899598393578E-3</v>
      </c>
      <c r="AU9" s="45">
        <f>'1.Ant pat totalt'!AU9/'1.Ant pat totalt'!AU26</f>
        <v>7.3324022346368716E-3</v>
      </c>
      <c r="AV9" s="45">
        <f>'1.Ant pat totalt'!AV9/'1.Ant pat totalt'!AV26</f>
        <v>1.2367491166077738E-2</v>
      </c>
      <c r="AW9" s="140">
        <f>'1.Ant pat totalt'!AW9/'1.Ant pat totalt'!AW26</f>
        <v>7.5018754688672166E-3</v>
      </c>
      <c r="AX9" s="142">
        <f t="shared" si="0"/>
        <v>3.1444480838519487E-2</v>
      </c>
      <c r="AY9" s="142">
        <f t="shared" si="1"/>
        <v>0</v>
      </c>
      <c r="AZ9" s="140">
        <f>'1.Ant pat totalt'!AZ9/'1.Ant pat totalt'!AZ26</f>
        <v>1.4129853169240815E-2</v>
      </c>
    </row>
    <row r="10" spans="1:58" ht="30" customHeight="1" thickTop="1" thickBot="1">
      <c r="A10" s="14" t="s">
        <v>19</v>
      </c>
      <c r="B10" s="7" t="s">
        <v>96</v>
      </c>
      <c r="D10" s="45">
        <f>'1.Ant pat totalt'!D10/'1.Ant pat totalt'!D26</f>
        <v>0.40954274353876741</v>
      </c>
      <c r="E10" s="45">
        <f>'1.Ant pat totalt'!E10/'1.Ant pat totalt'!E26</f>
        <v>0.45277777777777778</v>
      </c>
      <c r="F10" s="45">
        <f>'1.Ant pat totalt'!F10/'1.Ant pat totalt'!F26</f>
        <v>0.38505473584007616</v>
      </c>
      <c r="G10" s="45">
        <f>'1.Ant pat totalt'!G10/'1.Ant pat totalt'!G26</f>
        <v>0.35738031914893614</v>
      </c>
      <c r="H10" s="45">
        <f>'1.Ant pat totalt'!H10/'1.Ant pat totalt'!H26</f>
        <v>0.36739015352038118</v>
      </c>
      <c r="I10" s="45">
        <f>'1.Ant pat totalt'!I10/'1.Ant pat totalt'!I26</f>
        <v>0.41769911504424778</v>
      </c>
      <c r="J10" s="45">
        <f>'1.Ant pat totalt'!J10/'1.Ant pat totalt'!J26</f>
        <v>0.3569399549417181</v>
      </c>
      <c r="K10" s="45">
        <f>'1.Ant pat totalt'!K10/'1.Ant pat totalt'!K26</f>
        <v>0.3471698113207547</v>
      </c>
      <c r="L10" s="45">
        <f>'1.Ant pat totalt'!L10/'1.Ant pat totalt'!L26</f>
        <v>0.4032983508245877</v>
      </c>
      <c r="M10" s="45">
        <f>'1.Ant pat totalt'!M10/'1.Ant pat totalt'!M26</f>
        <v>0.35185185185185186</v>
      </c>
      <c r="N10" s="45">
        <f>'1.Ant pat totalt'!N10/'1.Ant pat totalt'!N26</f>
        <v>0.34342478713339641</v>
      </c>
      <c r="O10" s="45">
        <f>'1.Ant pat totalt'!O10/'1.Ant pat totalt'!O26</f>
        <v>0.39633747547416615</v>
      </c>
      <c r="P10" s="45">
        <f>'1.Ant pat totalt'!P10/'1.Ant pat totalt'!P26</f>
        <v>0.40361445783132532</v>
      </c>
      <c r="Q10" s="45">
        <f>'1.Ant pat totalt'!Q10/'1.Ant pat totalt'!Q26</f>
        <v>0.38028169014084506</v>
      </c>
      <c r="R10" s="45"/>
      <c r="S10" s="45">
        <f>'1.Ant pat totalt'!S10/'1.Ant pat totalt'!S26</f>
        <v>0.37322911577918905</v>
      </c>
      <c r="T10" s="45">
        <f>'1.Ant pat totalt'!T10/'1.Ant pat totalt'!T26</f>
        <v>0.38862397820163486</v>
      </c>
      <c r="U10" s="45">
        <f>'1.Ant pat totalt'!U10/'1.Ant pat totalt'!U26</f>
        <v>0.39359504132231404</v>
      </c>
      <c r="V10" s="45">
        <f>'1.Ant pat totalt'!V10/'1.Ant pat totalt'!V26</f>
        <v>0.3685837288883983</v>
      </c>
      <c r="W10" s="45">
        <f>'1.Ant pat totalt'!W10/'1.Ant pat totalt'!W26</f>
        <v>0.40705128205128205</v>
      </c>
      <c r="X10" s="45">
        <f>'1.Ant pat totalt'!X10/'1.Ant pat totalt'!X26</f>
        <v>0.38611615245009073</v>
      </c>
      <c r="Y10" s="45">
        <f>'1.Ant pat totalt'!Y10/'1.Ant pat totalt'!Y26</f>
        <v>0.41095890410958902</v>
      </c>
      <c r="Z10" s="45">
        <f>'1.Ant pat totalt'!Z10/'1.Ant pat totalt'!Z26</f>
        <v>0.38941798941798944</v>
      </c>
      <c r="AA10" s="45">
        <f>'1.Ant pat totalt'!AA10/'1.Ant pat totalt'!AA26</f>
        <v>0.40966921119592875</v>
      </c>
      <c r="AB10" s="45">
        <f>'1.Ant pat totalt'!AB10/'1.Ant pat totalt'!AB26</f>
        <v>0.39004312034496275</v>
      </c>
      <c r="AC10" s="45">
        <f>'1.Ant pat totalt'!AC10/'1.Ant pat totalt'!AC26</f>
        <v>0.28813559322033899</v>
      </c>
      <c r="AD10" s="45">
        <f>'1.Ant pat totalt'!AD10/'1.Ant pat totalt'!AD26</f>
        <v>0.32804027885360187</v>
      </c>
      <c r="AE10" s="45">
        <f>'1.Ant pat totalt'!AE10/'1.Ant pat totalt'!AE26</f>
        <v>0.35072635635932403</v>
      </c>
      <c r="AF10" s="45">
        <f>'1.Ant pat totalt'!AF10/'1.Ant pat totalt'!AF26</f>
        <v>0.31051424828037993</v>
      </c>
      <c r="AG10" s="45">
        <f>'1.Ant pat totalt'!AG10/'1.Ant pat totalt'!AG26</f>
        <v>0.33245958934032327</v>
      </c>
      <c r="AH10" s="45">
        <f>'1.Ant pat totalt'!AH10/'1.Ant pat totalt'!AH26</f>
        <v>0.30034129692832767</v>
      </c>
      <c r="AI10" s="45">
        <f>'1.Ant pat totalt'!AI10/'1.Ant pat totalt'!AI26</f>
        <v>0.30539831561507663</v>
      </c>
      <c r="AJ10" s="45">
        <f>'1.Ant pat totalt'!AJ10/'1.Ant pat totalt'!AJ26</f>
        <v>0.38138925294888598</v>
      </c>
      <c r="AK10" s="45">
        <f>'1.Ant pat totalt'!AK10/'1.Ant pat totalt'!AK26</f>
        <v>0.37507987220447286</v>
      </c>
      <c r="AL10" s="45">
        <f>'1.Ant pat totalt'!AL10/'1.Ant pat totalt'!AL26</f>
        <v>0.33025936599423633</v>
      </c>
      <c r="AM10" s="45">
        <f>'1.Ant pat totalt'!AM10/'1.Ant pat totalt'!AM26</f>
        <v>0.33213182286302778</v>
      </c>
      <c r="AN10" s="45">
        <f>'1.Ant pat totalt'!AN10/'1.Ant pat totalt'!AN26</f>
        <v>0.35630567276136899</v>
      </c>
      <c r="AO10" s="45">
        <f>'1.Ant pat totalt'!AO10/'1.Ant pat totalt'!AO26</f>
        <v>0.37051039697542532</v>
      </c>
      <c r="AP10" s="45">
        <f>'1.Ant pat totalt'!AP10/'1.Ant pat totalt'!AP26</f>
        <v>0.40676117775354415</v>
      </c>
      <c r="AQ10" s="45">
        <f>'1.Ant pat totalt'!AQ10/'1.Ant pat totalt'!AQ26</f>
        <v>0.41647058823529409</v>
      </c>
      <c r="AR10" s="45">
        <f>'1.Ant pat totalt'!AR10/'1.Ant pat totalt'!AR26</f>
        <v>0.3819181849432795</v>
      </c>
      <c r="AS10" s="45"/>
      <c r="AT10" s="45">
        <f>'1.Ant pat totalt'!AT10/'1.Ant pat totalt'!AT26</f>
        <v>0.40240963855421685</v>
      </c>
      <c r="AU10" s="45">
        <f>'1.Ant pat totalt'!AU10/'1.Ant pat totalt'!AU26</f>
        <v>0.35998603351955305</v>
      </c>
      <c r="AV10" s="45">
        <f>'1.Ant pat totalt'!AV10/'1.Ant pat totalt'!AV26</f>
        <v>0.3833922261484099</v>
      </c>
      <c r="AW10" s="140">
        <f>'1.Ant pat totalt'!AW10/'1.Ant pat totalt'!AW26</f>
        <v>0.36084021005251316</v>
      </c>
      <c r="AX10" s="142">
        <f t="shared" si="0"/>
        <v>0.45277777777777778</v>
      </c>
      <c r="AY10" s="142">
        <f t="shared" si="1"/>
        <v>0.28813559322033899</v>
      </c>
      <c r="AZ10" s="140">
        <f>'1.Ant pat totalt'!AZ10/'1.Ant pat totalt'!AZ26</f>
        <v>0.3606649556061417</v>
      </c>
      <c r="BB10" s="3">
        <v>3</v>
      </c>
      <c r="BC10" s="261">
        <f>AZ10</f>
        <v>0.3606649556061417</v>
      </c>
      <c r="BE10" s="3" t="s">
        <v>169</v>
      </c>
      <c r="BF10" s="261">
        <f>AZ10+AZ11</f>
        <v>0.42492041754713733</v>
      </c>
    </row>
    <row r="11" spans="1:58" ht="30" customHeight="1" thickTop="1" thickBot="1">
      <c r="A11" s="14" t="s">
        <v>27</v>
      </c>
      <c r="B11" s="7" t="s">
        <v>97</v>
      </c>
      <c r="D11" s="45">
        <f>'1.Ant pat totalt'!D11/'1.Ant pat totalt'!D26</f>
        <v>5.7322730284956928E-2</v>
      </c>
      <c r="E11" s="45">
        <f>'1.Ant pat totalt'!E11/'1.Ant pat totalt'!E26</f>
        <v>6.5740740740740738E-2</v>
      </c>
      <c r="F11" s="45">
        <f>'1.Ant pat totalt'!F11/'1.Ant pat totalt'!F26</f>
        <v>6.0447405997144217E-2</v>
      </c>
      <c r="G11" s="45">
        <f>'1.Ant pat totalt'!G11/'1.Ant pat totalt'!G26</f>
        <v>5.5851063829787231E-2</v>
      </c>
      <c r="H11" s="45">
        <f>'1.Ant pat totalt'!H11/'1.Ant pat totalt'!H26</f>
        <v>6.8819481206987818E-2</v>
      </c>
      <c r="I11" s="45">
        <f>'1.Ant pat totalt'!I11/'1.Ant pat totalt'!I26</f>
        <v>5.4867256637168141E-2</v>
      </c>
      <c r="J11" s="45">
        <f>'1.Ant pat totalt'!J11/'1.Ant pat totalt'!J26</f>
        <v>5.9947105495151337E-2</v>
      </c>
      <c r="K11" s="45">
        <f>'1.Ant pat totalt'!K11/'1.Ant pat totalt'!K26</f>
        <v>7.2237196765498654E-2</v>
      </c>
      <c r="L11" s="45">
        <f>'1.Ant pat totalt'!L11/'1.Ant pat totalt'!L26</f>
        <v>4.9775112443778108E-2</v>
      </c>
      <c r="M11" s="45">
        <f>'1.Ant pat totalt'!M11/'1.Ant pat totalt'!M26</f>
        <v>6.3352826510721244E-2</v>
      </c>
      <c r="N11" s="45">
        <f>'1.Ant pat totalt'!N11/'1.Ant pat totalt'!N26</f>
        <v>7.6158940397350994E-2</v>
      </c>
      <c r="O11" s="45">
        <f>'1.Ant pat totalt'!O11/'1.Ant pat totalt'!O26</f>
        <v>5.2975801177240024E-2</v>
      </c>
      <c r="P11" s="45">
        <f>'1.Ant pat totalt'!P11/'1.Ant pat totalt'!P26</f>
        <v>6.1746987951807226E-2</v>
      </c>
      <c r="Q11" s="45">
        <f>'1.Ant pat totalt'!Q11/'1.Ant pat totalt'!Q26</f>
        <v>7.2983354673495524E-2</v>
      </c>
      <c r="R11" s="45"/>
      <c r="S11" s="45">
        <f>'1.Ant pat totalt'!S11/'1.Ant pat totalt'!S26</f>
        <v>6.0576453346360526E-2</v>
      </c>
      <c r="T11" s="45">
        <f>'1.Ant pat totalt'!T11/'1.Ant pat totalt'!T26</f>
        <v>7.5953678474114439E-2</v>
      </c>
      <c r="U11" s="45">
        <f>'1.Ant pat totalt'!U11/'1.Ant pat totalt'!U26</f>
        <v>5.2685950413223138E-2</v>
      </c>
      <c r="V11" s="45">
        <f>'1.Ant pat totalt'!V11/'1.Ant pat totalt'!V26</f>
        <v>5.8946903631747434E-2</v>
      </c>
      <c r="W11" s="45">
        <f>'1.Ant pat totalt'!W11/'1.Ant pat totalt'!W26</f>
        <v>6.4102564102564097E-2</v>
      </c>
      <c r="X11" s="45">
        <f>'1.Ant pat totalt'!X11/'1.Ant pat totalt'!X26</f>
        <v>6.9419237749546281E-2</v>
      </c>
      <c r="Y11" s="45">
        <f>'1.Ant pat totalt'!Y11/'1.Ant pat totalt'!Y26</f>
        <v>4.8673856018653455E-2</v>
      </c>
      <c r="Z11" s="45">
        <f>'1.Ant pat totalt'!Z11/'1.Ant pat totalt'!Z26</f>
        <v>6.5608465608465602E-2</v>
      </c>
      <c r="AA11" s="45">
        <f>'1.Ant pat totalt'!AA11/'1.Ant pat totalt'!AA26</f>
        <v>4.8346055979643768E-2</v>
      </c>
      <c r="AB11" s="45">
        <f>'1.Ant pat totalt'!AB11/'1.Ant pat totalt'!AB26</f>
        <v>6.1152489219913758E-2</v>
      </c>
      <c r="AC11" s="45">
        <f>'1.Ant pat totalt'!AC11/'1.Ant pat totalt'!AC26</f>
        <v>0.13559322033898305</v>
      </c>
      <c r="AD11" s="45">
        <f>'1.Ant pat totalt'!AD11/'1.Ant pat totalt'!AD26</f>
        <v>3.2920216886134779E-2</v>
      </c>
      <c r="AE11" s="45">
        <f>'1.Ant pat totalt'!AE11/'1.Ant pat totalt'!AE26</f>
        <v>5.5143788911947822E-2</v>
      </c>
      <c r="AF11" s="45">
        <f>'1.Ant pat totalt'!AF11/'1.Ant pat totalt'!AF26</f>
        <v>6.3871601703242714E-2</v>
      </c>
      <c r="AG11" s="45">
        <f>'1.Ant pat totalt'!AG11/'1.Ant pat totalt'!AG26</f>
        <v>7.9510703363914373E-2</v>
      </c>
      <c r="AH11" s="45">
        <f>'1.Ant pat totalt'!AH11/'1.Ant pat totalt'!AH26</f>
        <v>9.1625098451037015E-2</v>
      </c>
      <c r="AI11" s="45">
        <f>'1.Ant pat totalt'!AI11/'1.Ant pat totalt'!AI26</f>
        <v>6.2681209443600713E-2</v>
      </c>
      <c r="AJ11" s="45">
        <f>'1.Ant pat totalt'!AJ11/'1.Ant pat totalt'!AJ26</f>
        <v>5.5701179554390565E-2</v>
      </c>
      <c r="AK11" s="45">
        <f>'1.Ant pat totalt'!AK11/'1.Ant pat totalt'!AK26</f>
        <v>6.5814696485623006E-2</v>
      </c>
      <c r="AL11" s="45">
        <f>'1.Ant pat totalt'!AL11/'1.Ant pat totalt'!AL26</f>
        <v>6.8587896253602301E-2</v>
      </c>
      <c r="AM11" s="45">
        <f>'1.Ant pat totalt'!AM11/'1.Ant pat totalt'!AM26</f>
        <v>8.8311019567456225E-2</v>
      </c>
      <c r="AN11" s="45">
        <f>'1.Ant pat totalt'!AN11/'1.Ant pat totalt'!AN26</f>
        <v>5.5321143928738867E-2</v>
      </c>
      <c r="AO11" s="45">
        <f>'1.Ant pat totalt'!AO11/'1.Ant pat totalt'!AO26</f>
        <v>8.6956521739130432E-2</v>
      </c>
      <c r="AP11" s="45">
        <f>'1.Ant pat totalt'!AP11/'1.Ant pat totalt'!AP26</f>
        <v>7.0883315158124321E-2</v>
      </c>
      <c r="AQ11" s="45">
        <f>'1.Ant pat totalt'!AQ11/'1.Ant pat totalt'!AQ26</f>
        <v>5.1764705882352942E-2</v>
      </c>
      <c r="AR11" s="45">
        <f>'1.Ant pat totalt'!AR11/'1.Ant pat totalt'!AR26</f>
        <v>5.8095565486421454E-2</v>
      </c>
      <c r="AS11" s="45"/>
      <c r="AT11" s="45">
        <f>'1.Ant pat totalt'!AT11/'1.Ant pat totalt'!AT26</f>
        <v>4.0963855421686748E-2</v>
      </c>
      <c r="AU11" s="45">
        <f>'1.Ant pat totalt'!AU11/'1.Ant pat totalt'!AU26</f>
        <v>9.0782122905027934E-2</v>
      </c>
      <c r="AV11" s="45">
        <f>'1.Ant pat totalt'!AV11/'1.Ant pat totalt'!AV26</f>
        <v>6.0070671378091869E-2</v>
      </c>
      <c r="AW11" s="140">
        <f>'1.Ant pat totalt'!AW11/'1.Ant pat totalt'!AW26</f>
        <v>8.927231807951988E-2</v>
      </c>
      <c r="AX11" s="142">
        <f t="shared" si="0"/>
        <v>0.13559322033898305</v>
      </c>
      <c r="AY11" s="142">
        <f t="shared" si="1"/>
        <v>3.2920216886134779E-2</v>
      </c>
      <c r="AZ11" s="140">
        <f>'1.Ant pat totalt'!AZ11/'1.Ant pat totalt'!AZ26</f>
        <v>6.4255461940995615E-2</v>
      </c>
      <c r="BB11" s="3">
        <v>4</v>
      </c>
      <c r="BC11" s="261">
        <f>SUM(AZ11:AZ12)</f>
        <v>7.9809183497637465E-2</v>
      </c>
    </row>
    <row r="12" spans="1:58" ht="30" customHeight="1" thickTop="1" thickBot="1">
      <c r="A12" s="13" t="s">
        <v>13</v>
      </c>
      <c r="B12" s="6" t="s">
        <v>98</v>
      </c>
      <c r="D12" s="45">
        <f>'1.Ant pat totalt'!D12/'1.Ant pat totalt'!D26</f>
        <v>1.5241882041086813E-2</v>
      </c>
      <c r="E12" s="45">
        <f>'1.Ant pat totalt'!E12/'1.Ant pat totalt'!E26</f>
        <v>8.3333333333333332E-3</v>
      </c>
      <c r="F12" s="45">
        <f>'1.Ant pat totalt'!F12/'1.Ant pat totalt'!F26</f>
        <v>1.6182770109471681E-2</v>
      </c>
      <c r="G12" s="45">
        <f>'1.Ant pat totalt'!G12/'1.Ant pat totalt'!G26</f>
        <v>1.795212765957447E-2</v>
      </c>
      <c r="H12" s="45">
        <f>'1.Ant pat totalt'!H12/'1.Ant pat totalt'!H26</f>
        <v>1.1116993118051879E-2</v>
      </c>
      <c r="I12" s="45">
        <f>'1.Ant pat totalt'!I12/'1.Ant pat totalt'!I26</f>
        <v>0</v>
      </c>
      <c r="J12" s="45">
        <f>'1.Ant pat totalt'!J12/'1.Ant pat totalt'!J26</f>
        <v>9.501420315407974E-3</v>
      </c>
      <c r="K12" s="45">
        <f>'1.Ant pat totalt'!K12/'1.Ant pat totalt'!K26</f>
        <v>1.1859838274932614E-2</v>
      </c>
      <c r="L12" s="45">
        <f>'1.Ant pat totalt'!L12/'1.Ant pat totalt'!L26</f>
        <v>1.6491754122938532E-2</v>
      </c>
      <c r="M12" s="45">
        <f>'1.Ant pat totalt'!M12/'1.Ant pat totalt'!M26</f>
        <v>9.7465886939571145E-3</v>
      </c>
      <c r="N12" s="45">
        <f>'1.Ant pat totalt'!N12/'1.Ant pat totalt'!N26</f>
        <v>8.9877010406811727E-3</v>
      </c>
      <c r="O12" s="45">
        <f>'1.Ant pat totalt'!O12/'1.Ant pat totalt'!O26</f>
        <v>7.8482668410725966E-3</v>
      </c>
      <c r="P12" s="45">
        <f>'1.Ant pat totalt'!P12/'1.Ant pat totalt'!P26</f>
        <v>1.355421686746988E-2</v>
      </c>
      <c r="Q12" s="45">
        <f>'1.Ant pat totalt'!Q12/'1.Ant pat totalt'!Q26</f>
        <v>2.2407170294494239E-2</v>
      </c>
      <c r="R12" s="45"/>
      <c r="S12" s="45">
        <f>'1.Ant pat totalt'!S12/'1.Ant pat totalt'!S26</f>
        <v>2.3937469467513434E-2</v>
      </c>
      <c r="T12" s="45">
        <f>'1.Ant pat totalt'!T12/'1.Ant pat totalt'!T26</f>
        <v>4.4277929155313355E-3</v>
      </c>
      <c r="U12" s="45">
        <f>'1.Ant pat totalt'!U12/'1.Ant pat totalt'!U26</f>
        <v>1.2396694214876033E-2</v>
      </c>
      <c r="V12" s="45">
        <f>'1.Ant pat totalt'!V12/'1.Ant pat totalt'!V26</f>
        <v>1.744121867755823E-2</v>
      </c>
      <c r="W12" s="45">
        <f>'1.Ant pat totalt'!W12/'1.Ant pat totalt'!W26</f>
        <v>9.6153846153846159E-3</v>
      </c>
      <c r="X12" s="45">
        <f>'1.Ant pat totalt'!X12/'1.Ant pat totalt'!X26</f>
        <v>1.2250453720508167E-2</v>
      </c>
      <c r="Y12" s="45">
        <f>'1.Ant pat totalt'!Y12/'1.Ant pat totalt'!Y26</f>
        <v>1.3698630136986301E-2</v>
      </c>
      <c r="Z12" s="45">
        <f>'1.Ant pat totalt'!Z12/'1.Ant pat totalt'!Z26</f>
        <v>2.6455026455026454E-2</v>
      </c>
      <c r="AA12" s="45">
        <f>'1.Ant pat totalt'!AA12/'1.Ant pat totalt'!AA26</f>
        <v>1.5267175572519083E-2</v>
      </c>
      <c r="AB12" s="45">
        <f>'1.Ant pat totalt'!AB12/'1.Ant pat totalt'!AB26</f>
        <v>1.5680125441003528E-2</v>
      </c>
      <c r="AC12" s="45">
        <f>'1.Ant pat totalt'!AC12/'1.Ant pat totalt'!AC26</f>
        <v>5.6497175141242938E-3</v>
      </c>
      <c r="AD12" s="45">
        <f>'1.Ant pat totalt'!AD12/'1.Ant pat totalt'!AD26</f>
        <v>1.3168086754453912E-2</v>
      </c>
      <c r="AE12" s="45">
        <f>'1.Ant pat totalt'!AE12/'1.Ant pat totalt'!AE26</f>
        <v>1.8381262970649275E-2</v>
      </c>
      <c r="AF12" s="45">
        <f>'1.Ant pat totalt'!AF12/'1.Ant pat totalt'!AF26</f>
        <v>2.5057320668195219E-2</v>
      </c>
      <c r="AG12" s="45">
        <f>'1.Ant pat totalt'!AG12/'1.Ant pat totalt'!AG26</f>
        <v>2.2280471821756225E-2</v>
      </c>
      <c r="AH12" s="45">
        <f>'1.Ant pat totalt'!AH12/'1.Ant pat totalt'!AH26</f>
        <v>1.5752165922814386E-2</v>
      </c>
      <c r="AI12" s="45">
        <f>'1.Ant pat totalt'!AI12/'1.Ant pat totalt'!AI26</f>
        <v>2.3332873118873394E-2</v>
      </c>
      <c r="AJ12" s="45">
        <f>'1.Ant pat totalt'!AJ12/'1.Ant pat totalt'!AJ26</f>
        <v>1.1140235910878113E-2</v>
      </c>
      <c r="AK12" s="45">
        <f>'1.Ant pat totalt'!AK12/'1.Ant pat totalt'!AK26</f>
        <v>2.1725239616613417E-2</v>
      </c>
      <c r="AL12" s="45">
        <f>'1.Ant pat totalt'!AL12/'1.Ant pat totalt'!AL26</f>
        <v>2.4783861671469742E-2</v>
      </c>
      <c r="AM12" s="45">
        <f>'1.Ant pat totalt'!AM12/'1.Ant pat totalt'!AM26</f>
        <v>1.132852729145211E-2</v>
      </c>
      <c r="AN12" s="45">
        <f>'1.Ant pat totalt'!AN12/'1.Ant pat totalt'!AN26</f>
        <v>2.1097046413502109E-2</v>
      </c>
      <c r="AO12" s="45">
        <f>'1.Ant pat totalt'!AO12/'1.Ant pat totalt'!AO26</f>
        <v>1.890359168241966E-2</v>
      </c>
      <c r="AP12" s="45">
        <f>'1.Ant pat totalt'!AP12/'1.Ant pat totalt'!AP26</f>
        <v>1.0905125408942203E-2</v>
      </c>
      <c r="AQ12" s="45">
        <f>'1.Ant pat totalt'!AQ12/'1.Ant pat totalt'!AQ26</f>
        <v>1.1764705882352941E-2</v>
      </c>
      <c r="AR12" s="45">
        <f>'1.Ant pat totalt'!AR12/'1.Ant pat totalt'!AR26</f>
        <v>1.0656583018219319E-2</v>
      </c>
      <c r="AS12" s="45"/>
      <c r="AT12" s="45">
        <f>'1.Ant pat totalt'!AT12/'1.Ant pat totalt'!AT26</f>
        <v>8.0321285140562242E-3</v>
      </c>
      <c r="AU12" s="45">
        <f>'1.Ant pat totalt'!AU12/'1.Ant pat totalt'!AU26</f>
        <v>1.3268156424581005E-2</v>
      </c>
      <c r="AV12" s="45">
        <f>'1.Ant pat totalt'!AV12/'1.Ant pat totalt'!AV26</f>
        <v>1.4134275618374558E-2</v>
      </c>
      <c r="AW12" s="140">
        <f>'1.Ant pat totalt'!AW12/'1.Ant pat totalt'!AW26</f>
        <v>9.0022505626406596E-3</v>
      </c>
      <c r="AX12" s="142">
        <f t="shared" si="0"/>
        <v>2.6455026455026454E-2</v>
      </c>
      <c r="AY12" s="142">
        <f t="shared" si="1"/>
        <v>0</v>
      </c>
      <c r="AZ12" s="140">
        <f>'1.Ant pat totalt'!AZ12/'1.Ant pat totalt'!AZ26</f>
        <v>1.5553721556641847E-2</v>
      </c>
    </row>
    <row r="13" spans="1:58" ht="30" customHeight="1" thickTop="1" thickBot="1">
      <c r="A13" s="14" t="s">
        <v>12</v>
      </c>
      <c r="B13" s="7" t="s">
        <v>99</v>
      </c>
      <c r="D13" s="45">
        <f>'1.Ant pat totalt'!D13/'1.Ant pat totalt'!D26</f>
        <v>3.8767395626242547E-2</v>
      </c>
      <c r="E13" s="45">
        <f>'1.Ant pat totalt'!E13/'1.Ant pat totalt'!E26</f>
        <v>5.5555555555555552E-2</v>
      </c>
      <c r="F13" s="45">
        <f>'1.Ant pat totalt'!F13/'1.Ant pat totalt'!F26</f>
        <v>3.7601142313184198E-2</v>
      </c>
      <c r="G13" s="45">
        <f>'1.Ant pat totalt'!G13/'1.Ant pat totalt'!G26</f>
        <v>4.0226063829787231E-2</v>
      </c>
      <c r="H13" s="45">
        <f>'1.Ant pat totalt'!H13/'1.Ant pat totalt'!H26</f>
        <v>3.4939121228163048E-2</v>
      </c>
      <c r="I13" s="45">
        <f>'1.Ant pat totalt'!I13/'1.Ant pat totalt'!I26</f>
        <v>4.6017699115044247E-2</v>
      </c>
      <c r="J13" s="45">
        <f>'1.Ant pat totalt'!J13/'1.Ant pat totalt'!J26</f>
        <v>4.1140170437848955E-2</v>
      </c>
      <c r="K13" s="45">
        <f>'1.Ant pat totalt'!K13/'1.Ant pat totalt'!K26</f>
        <v>4.6361185983827491E-2</v>
      </c>
      <c r="L13" s="45">
        <f>'1.Ant pat totalt'!L13/'1.Ant pat totalt'!L26</f>
        <v>3.4182908545727135E-2</v>
      </c>
      <c r="M13" s="45">
        <f>'1.Ant pat totalt'!M13/'1.Ant pat totalt'!M26</f>
        <v>4.5808966861598438E-2</v>
      </c>
      <c r="N13" s="45">
        <f>'1.Ant pat totalt'!N13/'1.Ant pat totalt'!N26</f>
        <v>3.453169347209082E-2</v>
      </c>
      <c r="O13" s="45">
        <f>'1.Ant pat totalt'!O13/'1.Ant pat totalt'!O26</f>
        <v>4.643557880967953E-2</v>
      </c>
      <c r="P13" s="45">
        <f>'1.Ant pat totalt'!P13/'1.Ant pat totalt'!P26</f>
        <v>4.3674698795180725E-2</v>
      </c>
      <c r="Q13" s="45">
        <f>'1.Ant pat totalt'!Q13/'1.Ant pat totalt'!Q26</f>
        <v>4.353393085787452E-2</v>
      </c>
      <c r="R13" s="45"/>
      <c r="S13" s="45">
        <f>'1.Ant pat totalt'!S13/'1.Ant pat totalt'!S26</f>
        <v>3.2730825598436736E-2</v>
      </c>
      <c r="T13" s="45">
        <f>'1.Ant pat totalt'!T13/'1.Ant pat totalt'!T26</f>
        <v>3.1675749318801093E-2</v>
      </c>
      <c r="U13" s="45">
        <f>'1.Ant pat totalt'!U13/'1.Ant pat totalt'!U26</f>
        <v>3.71900826446281E-2</v>
      </c>
      <c r="V13" s="45">
        <f>'1.Ant pat totalt'!V13/'1.Ant pat totalt'!V26</f>
        <v>3.1239651175626448E-2</v>
      </c>
      <c r="W13" s="45">
        <f>'1.Ant pat totalt'!W13/'1.Ant pat totalt'!W26</f>
        <v>3.2051282051282048E-2</v>
      </c>
      <c r="X13" s="45">
        <f>'1.Ant pat totalt'!X13/'1.Ant pat totalt'!X26</f>
        <v>3.9019963702359349E-2</v>
      </c>
      <c r="Y13" s="45">
        <f>'1.Ant pat totalt'!Y13/'1.Ant pat totalt'!Y26</f>
        <v>4.6342174293208978E-2</v>
      </c>
      <c r="Z13" s="45">
        <f>'1.Ant pat totalt'!Z13/'1.Ant pat totalt'!Z26</f>
        <v>4.1269841269841269E-2</v>
      </c>
      <c r="AA13" s="45">
        <f>'1.Ant pat totalt'!AA13/'1.Ant pat totalt'!AA26</f>
        <v>3.4351145038167941E-2</v>
      </c>
      <c r="AB13" s="45">
        <f>'1.Ant pat totalt'!AB13/'1.Ant pat totalt'!AB26</f>
        <v>2.8224225793806349E-2</v>
      </c>
      <c r="AC13" s="45">
        <f>'1.Ant pat totalt'!AC13/'1.Ant pat totalt'!AC26</f>
        <v>4.519774011299435E-2</v>
      </c>
      <c r="AD13" s="45">
        <f>'1.Ant pat totalt'!AD13/'1.Ant pat totalt'!AD26</f>
        <v>3.2532920216886134E-2</v>
      </c>
      <c r="AE13" s="45">
        <f>'1.Ant pat totalt'!AE13/'1.Ant pat totalt'!AE26</f>
        <v>3.9430773791876671E-2</v>
      </c>
      <c r="AF13" s="45">
        <f>'1.Ant pat totalt'!AF13/'1.Ant pat totalt'!AF26</f>
        <v>4.0124467736652472E-2</v>
      </c>
      <c r="AG13" s="45">
        <f>'1.Ant pat totalt'!AG13/'1.Ant pat totalt'!AG26</f>
        <v>3.5823503713411968E-2</v>
      </c>
      <c r="AH13" s="45">
        <f>'1.Ant pat totalt'!AH13/'1.Ant pat totalt'!AH26</f>
        <v>4.0430559201890259E-2</v>
      </c>
      <c r="AI13" s="45">
        <f>'1.Ant pat totalt'!AI13/'1.Ant pat totalt'!AI26</f>
        <v>2.7888996272262875E-2</v>
      </c>
      <c r="AJ13" s="45">
        <f>'1.Ant pat totalt'!AJ13/'1.Ant pat totalt'!AJ26</f>
        <v>4.9803407601572737E-2</v>
      </c>
      <c r="AK13" s="45">
        <f>'1.Ant pat totalt'!AK13/'1.Ant pat totalt'!AK26</f>
        <v>3.0670926517571886E-2</v>
      </c>
      <c r="AL13" s="45">
        <f>'1.Ant pat totalt'!AL13/'1.Ant pat totalt'!AL26</f>
        <v>2.3054755043227664E-2</v>
      </c>
      <c r="AM13" s="45">
        <f>'1.Ant pat totalt'!AM13/'1.Ant pat totalt'!AM26</f>
        <v>3.5015447991761074E-2</v>
      </c>
      <c r="AN13" s="45">
        <f>'1.Ant pat totalt'!AN13/'1.Ant pat totalt'!AN26</f>
        <v>4.2194092827004218E-2</v>
      </c>
      <c r="AO13" s="45">
        <f>'1.Ant pat totalt'!AO13/'1.Ant pat totalt'!AO26</f>
        <v>6.0491493383742913E-2</v>
      </c>
      <c r="AP13" s="45">
        <f>'1.Ant pat totalt'!AP13/'1.Ant pat totalt'!AP26</f>
        <v>3.8167938931297711E-2</v>
      </c>
      <c r="AQ13" s="45">
        <f>'1.Ant pat totalt'!AQ13/'1.Ant pat totalt'!AQ26</f>
        <v>4.2352941176470586E-2</v>
      </c>
      <c r="AR13" s="45">
        <f>'1.Ant pat totalt'!AR13/'1.Ant pat totalt'!AR26</f>
        <v>4.6407700240632517E-2</v>
      </c>
      <c r="AS13" s="45"/>
      <c r="AT13" s="45">
        <f>'1.Ant pat totalt'!AT13/'1.Ant pat totalt'!AT26</f>
        <v>3.4538152610441769E-2</v>
      </c>
      <c r="AU13" s="45">
        <f>'1.Ant pat totalt'!AU13/'1.Ant pat totalt'!AU26</f>
        <v>3.8058659217877093E-2</v>
      </c>
      <c r="AV13" s="45">
        <f>'1.Ant pat totalt'!AV13/'1.Ant pat totalt'!AV26</f>
        <v>3.7102473498233215E-2</v>
      </c>
      <c r="AW13" s="140">
        <f>'1.Ant pat totalt'!AW13/'1.Ant pat totalt'!AW26</f>
        <v>3.6759189797449361E-2</v>
      </c>
      <c r="AX13" s="142">
        <f t="shared" si="0"/>
        <v>6.0491493383742913E-2</v>
      </c>
      <c r="AY13" s="142">
        <f t="shared" si="1"/>
        <v>2.3054755043227664E-2</v>
      </c>
      <c r="AZ13" s="140">
        <f>'1.Ant pat totalt'!AZ13/'1.Ant pat totalt'!AZ26</f>
        <v>3.7483108567697231E-2</v>
      </c>
      <c r="BB13" s="3">
        <v>5</v>
      </c>
      <c r="BC13" s="261">
        <f>SUM(AZ13:AZ15)</f>
        <v>7.7079346653002367E-2</v>
      </c>
    </row>
    <row r="14" spans="1:58" ht="30" customHeight="1" thickTop="1" thickBot="1">
      <c r="A14" s="12" t="s">
        <v>11</v>
      </c>
      <c r="B14" s="4" t="s">
        <v>100</v>
      </c>
      <c r="D14" s="45">
        <f>'1.Ant pat totalt'!D14/'1.Ant pat totalt'!D26</f>
        <v>8.6149768058316773E-3</v>
      </c>
      <c r="E14" s="45">
        <f>'1.Ant pat totalt'!E14/'1.Ant pat totalt'!E26</f>
        <v>7.4074074074074077E-3</v>
      </c>
      <c r="F14" s="45">
        <f>'1.Ant pat totalt'!F14/'1.Ant pat totalt'!F26</f>
        <v>9.5192765349833407E-3</v>
      </c>
      <c r="G14" s="45">
        <f>'1.Ant pat totalt'!G14/'1.Ant pat totalt'!G26</f>
        <v>7.9787234042553185E-3</v>
      </c>
      <c r="H14" s="45">
        <f>'1.Ant pat totalt'!H14/'1.Ant pat totalt'!H26</f>
        <v>1.3763896241397565E-2</v>
      </c>
      <c r="I14" s="45">
        <f>'1.Ant pat totalt'!I14/'1.Ant pat totalt'!I26</f>
        <v>1.2389380530973451E-2</v>
      </c>
      <c r="J14" s="45">
        <f>'1.Ant pat totalt'!J14/'1.Ant pat totalt'!J26</f>
        <v>1.0089137035948673E-2</v>
      </c>
      <c r="K14" s="45">
        <f>'1.Ant pat totalt'!K14/'1.Ant pat totalt'!K26</f>
        <v>1.4016172506738544E-2</v>
      </c>
      <c r="L14" s="45">
        <f>'1.Ant pat totalt'!L14/'1.Ant pat totalt'!L26</f>
        <v>6.8965517241379309E-3</v>
      </c>
      <c r="M14" s="45">
        <f>'1.Ant pat totalt'!M14/'1.Ant pat totalt'!M26</f>
        <v>1.364522417153996E-2</v>
      </c>
      <c r="N14" s="45">
        <f>'1.Ant pat totalt'!N14/'1.Ant pat totalt'!N26</f>
        <v>1.6556291390728478E-2</v>
      </c>
      <c r="O14" s="45">
        <f>'1.Ant pat totalt'!O14/'1.Ant pat totalt'!O26</f>
        <v>7.8482668410725966E-3</v>
      </c>
      <c r="P14" s="45">
        <f>'1.Ant pat totalt'!P14/'1.Ant pat totalt'!P26</f>
        <v>1.5060240963855422E-2</v>
      </c>
      <c r="Q14" s="45">
        <f>'1.Ant pat totalt'!Q14/'1.Ant pat totalt'!Q26</f>
        <v>7.0422535211267607E-3</v>
      </c>
      <c r="R14" s="45"/>
      <c r="S14" s="45">
        <f>'1.Ant pat totalt'!S14/'1.Ant pat totalt'!S26</f>
        <v>5.8622374206155348E-3</v>
      </c>
      <c r="T14" s="45">
        <f>'1.Ant pat totalt'!T14/'1.Ant pat totalt'!T26</f>
        <v>9.8773841961852862E-3</v>
      </c>
      <c r="U14" s="45">
        <f>'1.Ant pat totalt'!U14/'1.Ant pat totalt'!U26</f>
        <v>1.2396694214876033E-2</v>
      </c>
      <c r="V14" s="45">
        <f>'1.Ant pat totalt'!V14/'1.Ant pat totalt'!V26</f>
        <v>8.1686720388563852E-3</v>
      </c>
      <c r="W14" s="45">
        <f>'1.Ant pat totalt'!W14/'1.Ant pat totalt'!W26</f>
        <v>1.282051282051282E-2</v>
      </c>
      <c r="X14" s="45">
        <f>'1.Ant pat totalt'!X14/'1.Ant pat totalt'!X26</f>
        <v>7.2595281306715061E-3</v>
      </c>
      <c r="Y14" s="45">
        <f>'1.Ant pat totalt'!Y14/'1.Ant pat totalt'!Y26</f>
        <v>6.4121247449723112E-3</v>
      </c>
      <c r="Z14" s="45">
        <f>'1.Ant pat totalt'!Z14/'1.Ant pat totalt'!Z26</f>
        <v>7.4074074074074077E-3</v>
      </c>
      <c r="AA14" s="45">
        <f>'1.Ant pat totalt'!AA14/'1.Ant pat totalt'!AA26</f>
        <v>5.0890585241730284E-3</v>
      </c>
      <c r="AB14" s="45">
        <f>'1.Ant pat totalt'!AB14/'1.Ant pat totalt'!AB26</f>
        <v>8.6240689925519403E-3</v>
      </c>
      <c r="AC14" s="45">
        <f>'1.Ant pat totalt'!AC14/'1.Ant pat totalt'!AC26</f>
        <v>5.6497175141242938E-3</v>
      </c>
      <c r="AD14" s="45">
        <f>'1.Ant pat totalt'!AD14/'1.Ant pat totalt'!AD26</f>
        <v>4.6475600309837332E-3</v>
      </c>
      <c r="AE14" s="45">
        <f>'1.Ant pat totalt'!AE14/'1.Ant pat totalt'!AE26</f>
        <v>3.8541357841683963E-3</v>
      </c>
      <c r="AF14" s="45">
        <f>'1.Ant pat totalt'!AF14/'1.Ant pat totalt'!AF26</f>
        <v>1.1300360301342941E-2</v>
      </c>
      <c r="AG14" s="45">
        <f>'1.Ant pat totalt'!AG14/'1.Ant pat totalt'!AG26</f>
        <v>9.6111839231105278E-3</v>
      </c>
      <c r="AH14" s="45">
        <f>'1.Ant pat totalt'!AH14/'1.Ant pat totalt'!AH26</f>
        <v>1.7327382515095826E-2</v>
      </c>
      <c r="AI14" s="45">
        <f>'1.Ant pat totalt'!AI14/'1.Ant pat totalt'!AI26</f>
        <v>1.0078696672649455E-2</v>
      </c>
      <c r="AJ14" s="45">
        <f>'1.Ant pat totalt'!AJ14/'1.Ant pat totalt'!AJ26</f>
        <v>7.8636959370904317E-3</v>
      </c>
      <c r="AK14" s="45">
        <f>'1.Ant pat totalt'!AK14/'1.Ant pat totalt'!AK26</f>
        <v>7.028753993610224E-3</v>
      </c>
      <c r="AL14" s="45">
        <f>'1.Ant pat totalt'!AL14/'1.Ant pat totalt'!AL26</f>
        <v>6.9164265129682996E-3</v>
      </c>
      <c r="AM14" s="45">
        <f>'1.Ant pat totalt'!AM14/'1.Ant pat totalt'!AM26</f>
        <v>1.6477857878475798E-2</v>
      </c>
      <c r="AN14" s="45">
        <f>'1.Ant pat totalt'!AN14/'1.Ant pat totalt'!AN26</f>
        <v>8.9076418190342233E-3</v>
      </c>
      <c r="AO14" s="45">
        <f>'1.Ant pat totalt'!AO14/'1.Ant pat totalt'!AO26</f>
        <v>1.3232514177693762E-2</v>
      </c>
      <c r="AP14" s="45">
        <f>'1.Ant pat totalt'!AP14/'1.Ant pat totalt'!AP26</f>
        <v>1.1995637949836423E-2</v>
      </c>
      <c r="AQ14" s="45">
        <f>'1.Ant pat totalt'!AQ14/'1.Ant pat totalt'!AQ26</f>
        <v>1.1764705882352941E-2</v>
      </c>
      <c r="AR14" s="45">
        <f>'1.Ant pat totalt'!AR14/'1.Ant pat totalt'!AR26</f>
        <v>1.0656583018219319E-2</v>
      </c>
      <c r="AS14" s="45"/>
      <c r="AT14" s="45">
        <f>'1.Ant pat totalt'!AT14/'1.Ant pat totalt'!AT26</f>
        <v>1.285140562248996E-2</v>
      </c>
      <c r="AU14" s="45">
        <f>'1.Ant pat totalt'!AU14/'1.Ant pat totalt'!AU26</f>
        <v>1.2569832402234637E-2</v>
      </c>
      <c r="AV14" s="45">
        <f>'1.Ant pat totalt'!AV14/'1.Ant pat totalt'!AV26</f>
        <v>1.0600706713780919E-2</v>
      </c>
      <c r="AW14" s="140">
        <f>'1.Ant pat totalt'!AW14/'1.Ant pat totalt'!AW26</f>
        <v>9.7524381095273824E-3</v>
      </c>
      <c r="AX14" s="142">
        <f t="shared" si="0"/>
        <v>1.7327382515095826E-2</v>
      </c>
      <c r="AY14" s="142">
        <f t="shared" si="1"/>
        <v>3.8541357841683963E-3</v>
      </c>
      <c r="AZ14" s="140">
        <f>'1.Ant pat totalt'!AZ14/'1.Ant pat totalt'!AZ26</f>
        <v>9.8491787816402596E-3</v>
      </c>
    </row>
    <row r="15" spans="1:58" ht="30" customHeight="1" thickTop="1" thickBot="1">
      <c r="A15" s="13" t="s">
        <v>13</v>
      </c>
      <c r="B15" s="6" t="s">
        <v>101</v>
      </c>
      <c r="D15" s="45">
        <f>'1.Ant pat totalt'!D15/'1.Ant pat totalt'!D26</f>
        <v>2.3856858846918488E-2</v>
      </c>
      <c r="E15" s="45">
        <f>'1.Ant pat totalt'!E15/'1.Ant pat totalt'!E26</f>
        <v>1.8518518518518517E-2</v>
      </c>
      <c r="F15" s="45">
        <f>'1.Ant pat totalt'!F15/'1.Ant pat totalt'!F26</f>
        <v>3.1413612565445025E-2</v>
      </c>
      <c r="G15" s="45">
        <f>'1.Ant pat totalt'!G15/'1.Ant pat totalt'!G26</f>
        <v>3.2912234042553189E-2</v>
      </c>
      <c r="H15" s="45">
        <f>'1.Ant pat totalt'!H15/'1.Ant pat totalt'!H26</f>
        <v>2.6469031233456855E-2</v>
      </c>
      <c r="I15" s="45">
        <f>'1.Ant pat totalt'!I15/'1.Ant pat totalt'!I26</f>
        <v>2.831858407079646E-2</v>
      </c>
      <c r="J15" s="45">
        <f>'1.Ant pat totalt'!J15/'1.Ant pat totalt'!J26</f>
        <v>2.7524733078656088E-2</v>
      </c>
      <c r="K15" s="45">
        <f>'1.Ant pat totalt'!K15/'1.Ant pat totalt'!K26</f>
        <v>1.9946091644204852E-2</v>
      </c>
      <c r="L15" s="45">
        <f>'1.Ant pat totalt'!L15/'1.Ant pat totalt'!L26</f>
        <v>1.8290854572713643E-2</v>
      </c>
      <c r="M15" s="45">
        <f>'1.Ant pat totalt'!M15/'1.Ant pat totalt'!M26</f>
        <v>3.0214424951267055E-2</v>
      </c>
      <c r="N15" s="45">
        <f>'1.Ant pat totalt'!N15/'1.Ant pat totalt'!N26</f>
        <v>2.9328287606433301E-2</v>
      </c>
      <c r="O15" s="45">
        <f>'1.Ant pat totalt'!O15/'1.Ant pat totalt'!O26</f>
        <v>1.7004578155657292E-2</v>
      </c>
      <c r="P15" s="45">
        <f>'1.Ant pat totalt'!P15/'1.Ant pat totalt'!P26</f>
        <v>2.5602409638554216E-2</v>
      </c>
      <c r="Q15" s="45">
        <f>'1.Ant pat totalt'!Q15/'1.Ant pat totalt'!Q26</f>
        <v>2.1126760563380281E-2</v>
      </c>
      <c r="R15" s="45"/>
      <c r="S15" s="45">
        <f>'1.Ant pat totalt'!S15/'1.Ant pat totalt'!S26</f>
        <v>2.247191011235955E-2</v>
      </c>
      <c r="T15" s="45">
        <f>'1.Ant pat totalt'!T15/'1.Ant pat totalt'!T26</f>
        <v>2.282016348773842E-2</v>
      </c>
      <c r="U15" s="45">
        <f>'1.Ant pat totalt'!U15/'1.Ant pat totalt'!U26</f>
        <v>2.1694214876033058E-2</v>
      </c>
      <c r="V15" s="45">
        <f>'1.Ant pat totalt'!V15/'1.Ant pat totalt'!V26</f>
        <v>1.7220443757589139E-2</v>
      </c>
      <c r="W15" s="45">
        <f>'1.Ant pat totalt'!W15/'1.Ant pat totalt'!W26</f>
        <v>4.1666666666666664E-2</v>
      </c>
      <c r="X15" s="45">
        <f>'1.Ant pat totalt'!X15/'1.Ant pat totalt'!X26</f>
        <v>2.4500907441016333E-2</v>
      </c>
      <c r="Y15" s="45">
        <f>'1.Ant pat totalt'!Y15/'1.Ant pat totalt'!Y26</f>
        <v>2.3608277470125328E-2</v>
      </c>
      <c r="Z15" s="45">
        <f>'1.Ant pat totalt'!Z15/'1.Ant pat totalt'!Z26</f>
        <v>2.8571428571428571E-2</v>
      </c>
      <c r="AA15" s="45">
        <f>'1.Ant pat totalt'!AA15/'1.Ant pat totalt'!AA26</f>
        <v>3.8167938931297711E-2</v>
      </c>
      <c r="AB15" s="45">
        <f>'1.Ant pat totalt'!AB15/'1.Ant pat totalt'!AB26</f>
        <v>3.0968247745981968E-2</v>
      </c>
      <c r="AC15" s="45">
        <f>'1.Ant pat totalt'!AC15/'1.Ant pat totalt'!AC26</f>
        <v>1.977401129943503E-2</v>
      </c>
      <c r="AD15" s="45">
        <f>'1.Ant pat totalt'!AD15/'1.Ant pat totalt'!AD26</f>
        <v>2.2850503485670023E-2</v>
      </c>
      <c r="AE15" s="45">
        <f>'1.Ant pat totalt'!AE15/'1.Ant pat totalt'!AE26</f>
        <v>3.9134301808479099E-2</v>
      </c>
      <c r="AF15" s="45">
        <f>'1.Ant pat totalt'!AF15/'1.Ant pat totalt'!AF26</f>
        <v>4.9295774647887321E-2</v>
      </c>
      <c r="AG15" s="45">
        <f>'1.Ant pat totalt'!AG15/'1.Ant pat totalt'!AG26</f>
        <v>3.6478811708169509E-2</v>
      </c>
      <c r="AH15" s="45">
        <f>'1.Ant pat totalt'!AH15/'1.Ant pat totalt'!AH26</f>
        <v>3.9117878708322396E-2</v>
      </c>
      <c r="AI15" s="45">
        <f>'1.Ant pat totalt'!AI15/'1.Ant pat totalt'!AI26</f>
        <v>4.2247687422338809E-2</v>
      </c>
      <c r="AJ15" s="45">
        <f>'1.Ant pat totalt'!AJ15/'1.Ant pat totalt'!AJ26</f>
        <v>4.9148099606815203E-2</v>
      </c>
      <c r="AK15" s="45">
        <f>'1.Ant pat totalt'!AK15/'1.Ant pat totalt'!AK26</f>
        <v>4.9201277955271565E-2</v>
      </c>
      <c r="AL15" s="45">
        <f>'1.Ant pat totalt'!AL15/'1.Ant pat totalt'!AL26</f>
        <v>2.824207492795389E-2</v>
      </c>
      <c r="AM15" s="45">
        <f>'1.Ant pat totalt'!AM15/'1.Ant pat totalt'!AM26</f>
        <v>3.3470648815653967E-2</v>
      </c>
      <c r="AN15" s="45">
        <f>'1.Ant pat totalt'!AN15/'1.Ant pat totalt'!AN26</f>
        <v>2.3909985935302389E-2</v>
      </c>
      <c r="AO15" s="45">
        <f>'1.Ant pat totalt'!AO15/'1.Ant pat totalt'!AO26</f>
        <v>3.5916824196597356E-2</v>
      </c>
      <c r="AP15" s="45">
        <f>'1.Ant pat totalt'!AP15/'1.Ant pat totalt'!AP26</f>
        <v>3.162486368593239E-2</v>
      </c>
      <c r="AQ15" s="45">
        <f>'1.Ant pat totalt'!AQ15/'1.Ant pat totalt'!AQ26</f>
        <v>2.3529411764705882E-2</v>
      </c>
      <c r="AR15" s="45">
        <f>'1.Ant pat totalt'!AR15/'1.Ant pat totalt'!AR26</f>
        <v>2.6469577174286697E-2</v>
      </c>
      <c r="AS15" s="45"/>
      <c r="AT15" s="45">
        <f>'1.Ant pat totalt'!AT15/'1.Ant pat totalt'!AT26</f>
        <v>3.0522088353413655E-2</v>
      </c>
      <c r="AU15" s="45">
        <f>'1.Ant pat totalt'!AU15/'1.Ant pat totalt'!AU26</f>
        <v>2.409217877094972E-2</v>
      </c>
      <c r="AV15" s="45">
        <f>'1.Ant pat totalt'!AV15/'1.Ant pat totalt'!AV26</f>
        <v>4.5936395759717315E-2</v>
      </c>
      <c r="AW15" s="140">
        <f>'1.Ant pat totalt'!AW15/'1.Ant pat totalt'!AW26</f>
        <v>2.4756189047261814E-2</v>
      </c>
      <c r="AX15" s="142">
        <f t="shared" si="0"/>
        <v>4.9295774647887321E-2</v>
      </c>
      <c r="AY15" s="142">
        <f t="shared" si="1"/>
        <v>1.7004578155657292E-2</v>
      </c>
      <c r="AZ15" s="140">
        <f>'1.Ant pat totalt'!AZ15/'1.Ant pat totalt'!AZ26</f>
        <v>2.9747059303664874E-2</v>
      </c>
    </row>
    <row r="16" spans="1:58" ht="30" customHeight="1" thickTop="1" thickBot="1">
      <c r="A16" s="15">
        <v>6</v>
      </c>
      <c r="B16" s="8" t="s">
        <v>20</v>
      </c>
      <c r="D16" s="45">
        <f>'1.Ant pat totalt'!D16/'1.Ant pat totalt'!D26</f>
        <v>1.6898608349900597E-2</v>
      </c>
      <c r="E16" s="45">
        <f>'1.Ant pat totalt'!E16/'1.Ant pat totalt'!E26</f>
        <v>1.6666666666666666E-2</v>
      </c>
      <c r="F16" s="45">
        <f>'1.Ant pat totalt'!F16/'1.Ant pat totalt'!F26</f>
        <v>2.1894336030461686E-2</v>
      </c>
      <c r="G16" s="45">
        <f>'1.Ant pat totalt'!G16/'1.Ant pat totalt'!G26</f>
        <v>1.9946808510638299E-2</v>
      </c>
      <c r="H16" s="45">
        <f>'1.Ant pat totalt'!H16/'1.Ant pat totalt'!H26</f>
        <v>1.5352038115404976E-2</v>
      </c>
      <c r="I16" s="45">
        <f>'1.Ant pat totalt'!I16/'1.Ant pat totalt'!I26</f>
        <v>1.415929203539823E-2</v>
      </c>
      <c r="J16" s="45">
        <f>'1.Ant pat totalt'!J16/'1.Ant pat totalt'!J26</f>
        <v>1.9492604564599864E-2</v>
      </c>
      <c r="K16" s="45">
        <f>'1.Ant pat totalt'!K16/'1.Ant pat totalt'!K26</f>
        <v>1.8328840970350403E-2</v>
      </c>
      <c r="L16" s="45">
        <f>'1.Ant pat totalt'!L16/'1.Ant pat totalt'!L26</f>
        <v>1.7091454272863568E-2</v>
      </c>
      <c r="M16" s="45">
        <f>'1.Ant pat totalt'!M16/'1.Ant pat totalt'!M26</f>
        <v>1.9493177387914229E-2</v>
      </c>
      <c r="N16" s="45">
        <f>'1.Ant pat totalt'!N16/'1.Ant pat totalt'!N26</f>
        <v>1.9867549668874173E-2</v>
      </c>
      <c r="O16" s="45">
        <f>'1.Ant pat totalt'!O16/'1.Ant pat totalt'!O26</f>
        <v>2.289077828646174E-2</v>
      </c>
      <c r="P16" s="45">
        <f>'1.Ant pat totalt'!P16/'1.Ant pat totalt'!P26</f>
        <v>1.6566265060240965E-2</v>
      </c>
      <c r="Q16" s="45">
        <f>'1.Ant pat totalt'!Q16/'1.Ant pat totalt'!Q26</f>
        <v>1.7285531370038413E-2</v>
      </c>
      <c r="R16" s="45"/>
      <c r="S16" s="45">
        <f>'1.Ant pat totalt'!S16/'1.Ant pat totalt'!S26</f>
        <v>2.1983390327308255E-2</v>
      </c>
      <c r="T16" s="45">
        <f>'1.Ant pat totalt'!T16/'1.Ant pat totalt'!T26</f>
        <v>1.5667574931880108E-2</v>
      </c>
      <c r="U16" s="45">
        <f>'1.Ant pat totalt'!U16/'1.Ant pat totalt'!U26</f>
        <v>1.4979338842975207E-2</v>
      </c>
      <c r="V16" s="45">
        <f>'1.Ant pat totalt'!V16/'1.Ant pat totalt'!V26</f>
        <v>1.8103543437465505E-2</v>
      </c>
      <c r="W16" s="45">
        <f>'1.Ant pat totalt'!W16/'1.Ant pat totalt'!W26</f>
        <v>1.9230769230769232E-2</v>
      </c>
      <c r="X16" s="45">
        <f>'1.Ant pat totalt'!X16/'1.Ant pat totalt'!X26</f>
        <v>1.9056261343012703E-2</v>
      </c>
      <c r="Y16" s="45">
        <f>'1.Ant pat totalt'!Y16/'1.Ant pat totalt'!Y26</f>
        <v>1.8653453803555816E-2</v>
      </c>
      <c r="Z16" s="45">
        <f>'1.Ant pat totalt'!Z16/'1.Ant pat totalt'!Z26</f>
        <v>2.1164021164021163E-2</v>
      </c>
      <c r="AA16" s="45">
        <f>'1.Ant pat totalt'!AA16/'1.Ant pat totalt'!AA26</f>
        <v>1.0178117048346057E-2</v>
      </c>
      <c r="AB16" s="45">
        <f>'1.Ant pat totalt'!AB16/'1.Ant pat totalt'!AB26</f>
        <v>1.9600156801254411E-2</v>
      </c>
      <c r="AC16" s="45">
        <f>'1.Ant pat totalt'!AC16/'1.Ant pat totalt'!AC26</f>
        <v>1.4124293785310734E-2</v>
      </c>
      <c r="AD16" s="45">
        <f>'1.Ant pat totalt'!AD16/'1.Ant pat totalt'!AD26</f>
        <v>2.3625096824167312E-2</v>
      </c>
      <c r="AE16" s="45">
        <f>'1.Ant pat totalt'!AE16/'1.Ant pat totalt'!AE26</f>
        <v>2.4903646605395791E-2</v>
      </c>
      <c r="AF16" s="45">
        <f>'1.Ant pat totalt'!AF16/'1.Ant pat totalt'!AF26</f>
        <v>2.0471667212577791E-2</v>
      </c>
      <c r="AG16" s="45">
        <f>'1.Ant pat totalt'!AG16/'1.Ant pat totalt'!AG26</f>
        <v>1.419833988641328E-2</v>
      </c>
      <c r="AH16" s="45">
        <f>'1.Ant pat totalt'!AH16/'1.Ant pat totalt'!AH26</f>
        <v>2.0740351798372275E-2</v>
      </c>
      <c r="AI16" s="45">
        <f>'1.Ant pat totalt'!AI16/'1.Ant pat totalt'!AI26</f>
        <v>2.4299323484743892E-2</v>
      </c>
      <c r="AJ16" s="45">
        <f>'1.Ant pat totalt'!AJ16/'1.Ant pat totalt'!AJ26</f>
        <v>1.1795543905635648E-2</v>
      </c>
      <c r="AK16" s="45">
        <f>'1.Ant pat totalt'!AK16/'1.Ant pat totalt'!AK26</f>
        <v>2.0447284345047924E-2</v>
      </c>
      <c r="AL16" s="45">
        <f>'1.Ant pat totalt'!AL16/'1.Ant pat totalt'!AL26</f>
        <v>2.0172910662824207E-2</v>
      </c>
      <c r="AM16" s="45">
        <f>'1.Ant pat totalt'!AM16/'1.Ant pat totalt'!AM26</f>
        <v>1.8795056642636459E-2</v>
      </c>
      <c r="AN16" s="45">
        <f>'1.Ant pat totalt'!AN16/'1.Ant pat totalt'!AN26</f>
        <v>1.4533520862634786E-2</v>
      </c>
      <c r="AO16" s="45">
        <f>'1.Ant pat totalt'!AO16/'1.Ant pat totalt'!AO26</f>
        <v>1.5122873345935728E-2</v>
      </c>
      <c r="AP16" s="45">
        <f>'1.Ant pat totalt'!AP16/'1.Ant pat totalt'!AP26</f>
        <v>1.4176663031624863E-2</v>
      </c>
      <c r="AQ16" s="45">
        <f>'1.Ant pat totalt'!AQ16/'1.Ant pat totalt'!AQ26</f>
        <v>1.6470588235294119E-2</v>
      </c>
      <c r="AR16" s="45">
        <f>'1.Ant pat totalt'!AR16/'1.Ant pat totalt'!AR26</f>
        <v>1.6500515641113784E-2</v>
      </c>
      <c r="AS16" s="45"/>
      <c r="AT16" s="45">
        <f>'1.Ant pat totalt'!AT16/'1.Ant pat totalt'!AT26</f>
        <v>9.6385542168674707E-3</v>
      </c>
      <c r="AU16" s="45">
        <f>'1.Ant pat totalt'!AU16/'1.Ant pat totalt'!AU26</f>
        <v>1.8505586592178772E-2</v>
      </c>
      <c r="AV16" s="45">
        <f>'1.Ant pat totalt'!AV16/'1.Ant pat totalt'!AV26</f>
        <v>1.5901060070671377E-2</v>
      </c>
      <c r="AW16" s="140">
        <f>'1.Ant pat totalt'!AW16/'1.Ant pat totalt'!AW26</f>
        <v>1.4253563390847712E-2</v>
      </c>
      <c r="AX16" s="142">
        <f t="shared" si="0"/>
        <v>2.4903646605395791E-2</v>
      </c>
      <c r="AY16" s="142">
        <f t="shared" si="1"/>
        <v>9.6385542168674707E-3</v>
      </c>
      <c r="AZ16" s="140">
        <f>'1.Ant pat totalt'!AZ16/'1.Ant pat totalt'!AZ26</f>
        <v>1.878236579813718E-2</v>
      </c>
      <c r="BB16" s="3">
        <v>6</v>
      </c>
      <c r="BC16" s="261">
        <f>SUM(AZ16)</f>
        <v>1.878236579813718E-2</v>
      </c>
    </row>
    <row r="17" spans="1:55" ht="30" customHeight="1" thickTop="1" thickBot="1">
      <c r="A17" s="15">
        <v>7</v>
      </c>
      <c r="B17" s="8" t="s">
        <v>21</v>
      </c>
      <c r="D17" s="45">
        <f>'1.Ant pat totalt'!D17/'1.Ant pat totalt'!D26</f>
        <v>1.0934393638170975E-2</v>
      </c>
      <c r="E17" s="45">
        <f>'1.Ant pat totalt'!E17/'1.Ant pat totalt'!E26</f>
        <v>9.2592592592592587E-3</v>
      </c>
      <c r="F17" s="45">
        <f>'1.Ant pat totalt'!F17/'1.Ant pat totalt'!F26</f>
        <v>1.6182770109471681E-2</v>
      </c>
      <c r="G17" s="45">
        <f>'1.Ant pat totalt'!G17/'1.Ant pat totalt'!G26</f>
        <v>1.1303191489361703E-2</v>
      </c>
      <c r="H17" s="45">
        <f>'1.Ant pat totalt'!H17/'1.Ant pat totalt'!H26</f>
        <v>1.5352038115404976E-2</v>
      </c>
      <c r="I17" s="45">
        <f>'1.Ant pat totalt'!I17/'1.Ant pat totalt'!I26</f>
        <v>7.0796460176991149E-3</v>
      </c>
      <c r="J17" s="45">
        <f>'1.Ant pat totalt'!J17/'1.Ant pat totalt'!J26</f>
        <v>1.1166617690273288E-2</v>
      </c>
      <c r="K17" s="45">
        <f>'1.Ant pat totalt'!K17/'1.Ant pat totalt'!K26</f>
        <v>1.1320754716981131E-2</v>
      </c>
      <c r="L17" s="45">
        <f>'1.Ant pat totalt'!L17/'1.Ant pat totalt'!L26</f>
        <v>1.0794602698650674E-2</v>
      </c>
      <c r="M17" s="45">
        <f>'1.Ant pat totalt'!M17/'1.Ant pat totalt'!M26</f>
        <v>1.364522417153996E-2</v>
      </c>
      <c r="N17" s="45">
        <f>'1.Ant pat totalt'!N17/'1.Ant pat totalt'!N26</f>
        <v>1.3718070009460738E-2</v>
      </c>
      <c r="O17" s="45">
        <f>'1.Ant pat totalt'!O17/'1.Ant pat totalt'!O26</f>
        <v>1.3080444735120994E-2</v>
      </c>
      <c r="P17" s="45">
        <f>'1.Ant pat totalt'!P17/'1.Ant pat totalt'!P26</f>
        <v>1.6566265060240965E-2</v>
      </c>
      <c r="Q17" s="45">
        <f>'1.Ant pat totalt'!Q17/'1.Ant pat totalt'!Q26</f>
        <v>1.1523687580025609E-2</v>
      </c>
      <c r="R17" s="45"/>
      <c r="S17" s="45">
        <f>'1.Ant pat totalt'!S17/'1.Ant pat totalt'!S26</f>
        <v>1.5144113336590131E-2</v>
      </c>
      <c r="T17" s="45">
        <f>'1.Ant pat totalt'!T17/'1.Ant pat totalt'!T26</f>
        <v>8.5149863760217992E-3</v>
      </c>
      <c r="U17" s="45">
        <f>'1.Ant pat totalt'!U17/'1.Ant pat totalt'!U26</f>
        <v>6.7148760330578514E-3</v>
      </c>
      <c r="V17" s="45">
        <f>'1.Ant pat totalt'!V17/'1.Ant pat totalt'!V26</f>
        <v>1.1149133458439122E-2</v>
      </c>
      <c r="W17" s="45">
        <f>'1.Ant pat totalt'!W17/'1.Ant pat totalt'!W26</f>
        <v>1.282051282051282E-2</v>
      </c>
      <c r="X17" s="45">
        <f>'1.Ant pat totalt'!X17/'1.Ant pat totalt'!X26</f>
        <v>9.5281306715063515E-3</v>
      </c>
      <c r="Y17" s="45">
        <f>'1.Ant pat totalt'!Y17/'1.Ant pat totalt'!Y26</f>
        <v>1.2241329058583503E-2</v>
      </c>
      <c r="Z17" s="45">
        <f>'1.Ant pat totalt'!Z17/'1.Ant pat totalt'!Z26</f>
        <v>9.5238095238095247E-3</v>
      </c>
      <c r="AA17" s="45">
        <f>'1.Ant pat totalt'!AA17/'1.Ant pat totalt'!AA26</f>
        <v>7.6335877862595417E-3</v>
      </c>
      <c r="AB17" s="45">
        <f>'1.Ant pat totalt'!AB17/'1.Ant pat totalt'!AB26</f>
        <v>9.8000784006272053E-3</v>
      </c>
      <c r="AC17" s="45">
        <f>'1.Ant pat totalt'!AC17/'1.Ant pat totalt'!AC26</f>
        <v>8.4745762711864406E-3</v>
      </c>
      <c r="AD17" s="45">
        <f>'1.Ant pat totalt'!AD17/'1.Ant pat totalt'!AD26</f>
        <v>1.1231603408210689E-2</v>
      </c>
      <c r="AE17" s="45">
        <f>'1.Ant pat totalt'!AE17/'1.Ant pat totalt'!AE26</f>
        <v>1.2451823302697895E-2</v>
      </c>
      <c r="AF17" s="45">
        <f>'1.Ant pat totalt'!AF17/'1.Ant pat totalt'!AF26</f>
        <v>9.3350802489354737E-3</v>
      </c>
      <c r="AG17" s="45">
        <f>'1.Ant pat totalt'!AG17/'1.Ant pat totalt'!AG26</f>
        <v>1.310615989515072E-2</v>
      </c>
      <c r="AH17" s="45">
        <f>'1.Ant pat totalt'!AH17/'1.Ant pat totalt'!AH26</f>
        <v>1.8902599107377266E-2</v>
      </c>
      <c r="AI17" s="45">
        <f>'1.Ant pat totalt'!AI17/'1.Ant pat totalt'!AI26</f>
        <v>1.0492889686593954E-2</v>
      </c>
      <c r="AJ17" s="45">
        <f>'1.Ant pat totalt'!AJ17/'1.Ant pat totalt'!AJ26</f>
        <v>1.1795543905635648E-2</v>
      </c>
      <c r="AK17" s="45">
        <f>'1.Ant pat totalt'!AK17/'1.Ant pat totalt'!AK26</f>
        <v>7.028753993610224E-3</v>
      </c>
      <c r="AL17" s="45">
        <f>'1.Ant pat totalt'!AL17/'1.Ant pat totalt'!AL26</f>
        <v>8.6455331412103754E-3</v>
      </c>
      <c r="AM17" s="45">
        <f>'1.Ant pat totalt'!AM17/'1.Ant pat totalt'!AM26</f>
        <v>1.1071060762100926E-2</v>
      </c>
      <c r="AN17" s="45">
        <f>'1.Ant pat totalt'!AN17/'1.Ant pat totalt'!AN26</f>
        <v>7.0323488045007029E-3</v>
      </c>
      <c r="AO17" s="45">
        <f>'1.Ant pat totalt'!AO17/'1.Ant pat totalt'!AO26</f>
        <v>1.5122873345935728E-2</v>
      </c>
      <c r="AP17" s="45">
        <f>'1.Ant pat totalt'!AP17/'1.Ant pat totalt'!AP26</f>
        <v>5.4525627044711015E-3</v>
      </c>
      <c r="AQ17" s="45">
        <f>'1.Ant pat totalt'!AQ17/'1.Ant pat totalt'!AQ26</f>
        <v>1.5294117647058824E-2</v>
      </c>
      <c r="AR17" s="45">
        <f>'1.Ant pat totalt'!AR17/'1.Ant pat totalt'!AR26</f>
        <v>9.9690615331729116E-3</v>
      </c>
      <c r="AS17" s="45"/>
      <c r="AT17" s="45">
        <f>'1.Ant pat totalt'!AT17/'1.Ant pat totalt'!AT26</f>
        <v>8.0321285140562242E-3</v>
      </c>
      <c r="AU17" s="45">
        <f>'1.Ant pat totalt'!AU17/'1.Ant pat totalt'!AU26</f>
        <v>9.4273743016759781E-3</v>
      </c>
      <c r="AV17" s="45">
        <f>'1.Ant pat totalt'!AV17/'1.Ant pat totalt'!AV26</f>
        <v>8.8339222614840993E-3</v>
      </c>
      <c r="AW17" s="140">
        <f>'1.Ant pat totalt'!AW17/'1.Ant pat totalt'!AW26</f>
        <v>1.5003750937734433E-2</v>
      </c>
      <c r="AX17" s="142">
        <f t="shared" si="0"/>
        <v>1.8902599107377266E-2</v>
      </c>
      <c r="AY17" s="142">
        <f t="shared" si="1"/>
        <v>5.4525627044711015E-3</v>
      </c>
      <c r="AZ17" s="140">
        <f>'1.Ant pat totalt'!AZ17/'1.Ant pat totalt'!AZ26</f>
        <v>1.1263977943643833E-2</v>
      </c>
      <c r="BB17" s="3">
        <v>7</v>
      </c>
      <c r="BC17" s="261">
        <f>AZ17</f>
        <v>1.1263977943643833E-2</v>
      </c>
    </row>
    <row r="18" spans="1:55" ht="30" customHeight="1" thickTop="1" thickBot="1">
      <c r="A18" s="14" t="s">
        <v>14</v>
      </c>
      <c r="B18" s="7" t="s">
        <v>22</v>
      </c>
      <c r="D18" s="45">
        <f>'1.Ant pat totalt'!D18/'1.Ant pat totalt'!D26</f>
        <v>4.6388336646785953E-3</v>
      </c>
      <c r="E18" s="45">
        <f>'1.Ant pat totalt'!E18/'1.Ant pat totalt'!E26</f>
        <v>3.7037037037037038E-3</v>
      </c>
      <c r="F18" s="45">
        <f>'1.Ant pat totalt'!F18/'1.Ant pat totalt'!F26</f>
        <v>6.1875297477391716E-3</v>
      </c>
      <c r="G18" s="45">
        <f>'1.Ant pat totalt'!G18/'1.Ant pat totalt'!G26</f>
        <v>4.321808510638298E-3</v>
      </c>
      <c r="H18" s="45">
        <f>'1.Ant pat totalt'!H18/'1.Ant pat totalt'!H26</f>
        <v>1.0058231868713605E-2</v>
      </c>
      <c r="I18" s="45">
        <f>'1.Ant pat totalt'!I18/'1.Ant pat totalt'!I26</f>
        <v>5.3097345132743362E-3</v>
      </c>
      <c r="J18" s="45">
        <f>'1.Ant pat totalt'!J18/'1.Ant pat totalt'!J26</f>
        <v>1.6358115388382801E-2</v>
      </c>
      <c r="K18" s="45">
        <f>'1.Ant pat totalt'!K18/'1.Ant pat totalt'!K26</f>
        <v>6.4690026954177899E-3</v>
      </c>
      <c r="L18" s="45">
        <f>'1.Ant pat totalt'!L18/'1.Ant pat totalt'!L26</f>
        <v>4.7976011994002995E-3</v>
      </c>
      <c r="M18" s="45">
        <f>'1.Ant pat totalt'!M18/'1.Ant pat totalt'!M26</f>
        <v>8.771929824561403E-3</v>
      </c>
      <c r="N18" s="45">
        <f>'1.Ant pat totalt'!N18/'1.Ant pat totalt'!N26</f>
        <v>1.1352885525070956E-2</v>
      </c>
      <c r="O18" s="45">
        <f>'1.Ant pat totalt'!O18/'1.Ant pat totalt'!O26</f>
        <v>3.9241334205362983E-3</v>
      </c>
      <c r="P18" s="45">
        <f>'1.Ant pat totalt'!P18/'1.Ant pat totalt'!P26</f>
        <v>1.5060240963855422E-3</v>
      </c>
      <c r="Q18" s="45">
        <f>'1.Ant pat totalt'!Q18/'1.Ant pat totalt'!Q26</f>
        <v>5.7618437900128043E-3</v>
      </c>
      <c r="R18" s="45"/>
      <c r="S18" s="45">
        <f>'1.Ant pat totalt'!S18/'1.Ant pat totalt'!S26</f>
        <v>6.3507572056668293E-3</v>
      </c>
      <c r="T18" s="45">
        <f>'1.Ant pat totalt'!T18/'1.Ant pat totalt'!T26</f>
        <v>4.0871934604904629E-3</v>
      </c>
      <c r="U18" s="45">
        <f>'1.Ant pat totalt'!U18/'1.Ant pat totalt'!U26</f>
        <v>8.7809917355371903E-3</v>
      </c>
      <c r="V18" s="45">
        <f>'1.Ant pat totalt'!V18/'1.Ant pat totalt'!V26</f>
        <v>6.5128601390881998E-3</v>
      </c>
      <c r="W18" s="45">
        <f>'1.Ant pat totalt'!W18/'1.Ant pat totalt'!W26</f>
        <v>0</v>
      </c>
      <c r="X18" s="45">
        <f>'1.Ant pat totalt'!X18/'1.Ant pat totalt'!X26</f>
        <v>6.8058076225045372E-3</v>
      </c>
      <c r="Y18" s="45">
        <f>'1.Ant pat totalt'!Y18/'1.Ant pat totalt'!Y26</f>
        <v>6.7035849606528709E-3</v>
      </c>
      <c r="Z18" s="45">
        <f>'1.Ant pat totalt'!Z18/'1.Ant pat totalt'!Z26</f>
        <v>2.1164021164021165E-3</v>
      </c>
      <c r="AA18" s="45">
        <f>'1.Ant pat totalt'!AA18/'1.Ant pat totalt'!AA26</f>
        <v>1.1450381679389313E-2</v>
      </c>
      <c r="AB18" s="45">
        <f>'1.Ant pat totalt'!AB18/'1.Ant pat totalt'!AB26</f>
        <v>8.6240689925519403E-3</v>
      </c>
      <c r="AC18" s="45">
        <f>'1.Ant pat totalt'!AC18/'1.Ant pat totalt'!AC26</f>
        <v>0</v>
      </c>
      <c r="AD18" s="45">
        <f>'1.Ant pat totalt'!AD18/'1.Ant pat totalt'!AD26</f>
        <v>3.8729666924864449E-4</v>
      </c>
      <c r="AE18" s="45">
        <f>'1.Ant pat totalt'!AE18/'1.Ant pat totalt'!AE26</f>
        <v>3.2611918173732581E-3</v>
      </c>
      <c r="AF18" s="45">
        <f>'1.Ant pat totalt'!AF18/'1.Ant pat totalt'!AF26</f>
        <v>7.2060268588273833E-3</v>
      </c>
      <c r="AG18" s="45">
        <f>'1.Ant pat totalt'!AG18/'1.Ant pat totalt'!AG26</f>
        <v>8.5190039318479693E-3</v>
      </c>
      <c r="AH18" s="45">
        <f>'1.Ant pat totalt'!AH18/'1.Ant pat totalt'!AH26</f>
        <v>6.5634024678393283E-3</v>
      </c>
      <c r="AI18" s="45">
        <f>'1.Ant pat totalt'!AI18/'1.Ant pat totalt'!AI26</f>
        <v>4.9703161673339772E-3</v>
      </c>
      <c r="AJ18" s="45">
        <f>'1.Ant pat totalt'!AJ18/'1.Ant pat totalt'!AJ26</f>
        <v>4.5871559633027525E-3</v>
      </c>
      <c r="AK18" s="45">
        <f>'1.Ant pat totalt'!AK18/'1.Ant pat totalt'!AK26</f>
        <v>3.8338658146964857E-3</v>
      </c>
      <c r="AL18" s="45">
        <f>'1.Ant pat totalt'!AL18/'1.Ant pat totalt'!AL26</f>
        <v>5.763688760806916E-3</v>
      </c>
      <c r="AM18" s="45">
        <f>'1.Ant pat totalt'!AM18/'1.Ant pat totalt'!AM26</f>
        <v>5.1493305870236872E-3</v>
      </c>
      <c r="AN18" s="45">
        <f>'1.Ant pat totalt'!AN18/'1.Ant pat totalt'!AN26</f>
        <v>1.4064697609001407E-3</v>
      </c>
      <c r="AO18" s="45">
        <f>'1.Ant pat totalt'!AO18/'1.Ant pat totalt'!AO26</f>
        <v>7.5614366729678641E-3</v>
      </c>
      <c r="AP18" s="45">
        <f>'1.Ant pat totalt'!AP18/'1.Ant pat totalt'!AP26</f>
        <v>1.0905125408942203E-3</v>
      </c>
      <c r="AQ18" s="45">
        <f>'1.Ant pat totalt'!AQ18/'1.Ant pat totalt'!AQ26</f>
        <v>2.352941176470588E-3</v>
      </c>
      <c r="AR18" s="45">
        <f>'1.Ant pat totalt'!AR18/'1.Ant pat totalt'!AR26</f>
        <v>6.1876933654176694E-3</v>
      </c>
      <c r="AS18" s="45"/>
      <c r="AT18" s="45">
        <f>'1.Ant pat totalt'!AT18/'1.Ant pat totalt'!AT26</f>
        <v>1.606425702811245E-3</v>
      </c>
      <c r="AU18" s="45">
        <f>'1.Ant pat totalt'!AU18/'1.Ant pat totalt'!AU26</f>
        <v>4.8882681564245811E-3</v>
      </c>
      <c r="AV18" s="45">
        <f>'1.Ant pat totalt'!AV18/'1.Ant pat totalt'!AV26</f>
        <v>3.5335689045936395E-3</v>
      </c>
      <c r="AW18" s="140">
        <f>'1.Ant pat totalt'!AW18/'1.Ant pat totalt'!AW26</f>
        <v>4.5011252813203298E-3</v>
      </c>
      <c r="AX18" s="142">
        <f t="shared" si="0"/>
        <v>1.6358115388382801E-2</v>
      </c>
      <c r="AY18" s="142">
        <f t="shared" si="1"/>
        <v>0</v>
      </c>
      <c r="AZ18" s="140">
        <f>'1.Ant pat totalt'!AZ18/'1.Ant pat totalt'!AZ26</f>
        <v>6.647742216337303E-3</v>
      </c>
      <c r="BB18" s="3">
        <v>8</v>
      </c>
      <c r="BC18" s="261">
        <f>SUM(AZ18:AZ20)</f>
        <v>1.6578544026554693E-2</v>
      </c>
    </row>
    <row r="19" spans="1:55" ht="30" customHeight="1" thickTop="1" thickBot="1">
      <c r="A19" s="12" t="s">
        <v>11</v>
      </c>
      <c r="B19" s="4" t="s">
        <v>23</v>
      </c>
      <c r="D19" s="45">
        <f>'1.Ant pat totalt'!D19/'1.Ant pat totalt'!D26</f>
        <v>4.970178926441352E-3</v>
      </c>
      <c r="E19" s="45">
        <f>'1.Ant pat totalt'!E19/'1.Ant pat totalt'!E26</f>
        <v>1.8518518518518519E-3</v>
      </c>
      <c r="F19" s="45">
        <f>'1.Ant pat totalt'!F19/'1.Ant pat totalt'!F26</f>
        <v>1.4278914802475012E-3</v>
      </c>
      <c r="G19" s="45">
        <f>'1.Ant pat totalt'!G19/'1.Ant pat totalt'!G26</f>
        <v>3.324468085106383E-3</v>
      </c>
      <c r="H19" s="45">
        <f>'1.Ant pat totalt'!H19/'1.Ant pat totalt'!H26</f>
        <v>2.6469031233456856E-3</v>
      </c>
      <c r="I19" s="45">
        <f>'1.Ant pat totalt'!I19/'1.Ant pat totalt'!I26</f>
        <v>1.7699115044247787E-3</v>
      </c>
      <c r="J19" s="45">
        <f>'1.Ant pat totalt'!J19/'1.Ant pat totalt'!J26</f>
        <v>8.8157508081104907E-3</v>
      </c>
      <c r="K19" s="45">
        <f>'1.Ant pat totalt'!K19/'1.Ant pat totalt'!K26</f>
        <v>7.0080862533692719E-3</v>
      </c>
      <c r="L19" s="45">
        <f>'1.Ant pat totalt'!L19/'1.Ant pat totalt'!L26</f>
        <v>3.8980509745127436E-3</v>
      </c>
      <c r="M19" s="45">
        <f>'1.Ant pat totalt'!M19/'1.Ant pat totalt'!M26</f>
        <v>9.7465886939571145E-4</v>
      </c>
      <c r="N19" s="45">
        <f>'1.Ant pat totalt'!N19/'1.Ant pat totalt'!N26</f>
        <v>5.6764427625354778E-3</v>
      </c>
      <c r="O19" s="45">
        <f>'1.Ant pat totalt'!O19/'1.Ant pat totalt'!O26</f>
        <v>3.9241334205362983E-3</v>
      </c>
      <c r="P19" s="45">
        <f>'1.Ant pat totalt'!P19/'1.Ant pat totalt'!P26</f>
        <v>0</v>
      </c>
      <c r="Q19" s="45">
        <f>'1.Ant pat totalt'!Q19/'1.Ant pat totalt'!Q26</f>
        <v>5.7618437900128043E-3</v>
      </c>
      <c r="R19" s="45"/>
      <c r="S19" s="45">
        <f>'1.Ant pat totalt'!S19/'1.Ant pat totalt'!S26</f>
        <v>5.3737176355642402E-3</v>
      </c>
      <c r="T19" s="45">
        <f>'1.Ant pat totalt'!T19/'1.Ant pat totalt'!T26</f>
        <v>4.4277929155313355E-3</v>
      </c>
      <c r="U19" s="45">
        <f>'1.Ant pat totalt'!U19/'1.Ant pat totalt'!U26</f>
        <v>4.6487603305785125E-3</v>
      </c>
      <c r="V19" s="45">
        <f>'1.Ant pat totalt'!V19/'1.Ant pat totalt'!V26</f>
        <v>3.9739485594436474E-3</v>
      </c>
      <c r="W19" s="45">
        <f>'1.Ant pat totalt'!W19/'1.Ant pat totalt'!W26</f>
        <v>0</v>
      </c>
      <c r="X19" s="45">
        <f>'1.Ant pat totalt'!X19/'1.Ant pat totalt'!X26</f>
        <v>4.5372050816696917E-3</v>
      </c>
      <c r="Y19" s="45">
        <f>'1.Ant pat totalt'!Y19/'1.Ant pat totalt'!Y26</f>
        <v>3.2060623724861556E-3</v>
      </c>
      <c r="Z19" s="45">
        <f>'1.Ant pat totalt'!Z19/'1.Ant pat totalt'!Z26</f>
        <v>2.1164021164021165E-3</v>
      </c>
      <c r="AA19" s="45">
        <f>'1.Ant pat totalt'!AA19/'1.Ant pat totalt'!AA26</f>
        <v>1.2722646310432571E-3</v>
      </c>
      <c r="AB19" s="45">
        <f>'1.Ant pat totalt'!AB19/'1.Ant pat totalt'!AB26</f>
        <v>2.7440219521756176E-3</v>
      </c>
      <c r="AC19" s="45">
        <f>'1.Ant pat totalt'!AC19/'1.Ant pat totalt'!AC26</f>
        <v>2.8248587570621469E-3</v>
      </c>
      <c r="AD19" s="45">
        <f>'1.Ant pat totalt'!AD19/'1.Ant pat totalt'!AD26</f>
        <v>1.5491866769945779E-3</v>
      </c>
      <c r="AE19" s="45">
        <f>'1.Ant pat totalt'!AE19/'1.Ant pat totalt'!AE26</f>
        <v>5.3364957011562408E-3</v>
      </c>
      <c r="AF19" s="45">
        <f>'1.Ant pat totalt'!AF19/'1.Ant pat totalt'!AF26</f>
        <v>2.9479200786112019E-3</v>
      </c>
      <c r="AG19" s="45">
        <f>'1.Ant pat totalt'!AG19/'1.Ant pat totalt'!AG26</f>
        <v>4.1502839667977281E-3</v>
      </c>
      <c r="AH19" s="45">
        <f>'1.Ant pat totalt'!AH19/'1.Ant pat totalt'!AH26</f>
        <v>4.9881858755578892E-3</v>
      </c>
      <c r="AI19" s="45">
        <f>'1.Ant pat totalt'!AI19/'1.Ant pat totalt'!AI26</f>
        <v>4.141930139444981E-3</v>
      </c>
      <c r="AJ19" s="45">
        <f>'1.Ant pat totalt'!AJ19/'1.Ant pat totalt'!AJ26</f>
        <v>3.9318479685452159E-3</v>
      </c>
      <c r="AK19" s="45">
        <f>'1.Ant pat totalt'!AK19/'1.Ant pat totalt'!AK26</f>
        <v>1.2779552715654952E-3</v>
      </c>
      <c r="AL19" s="45">
        <f>'1.Ant pat totalt'!AL19/'1.Ant pat totalt'!AL26</f>
        <v>4.0345821325648411E-3</v>
      </c>
      <c r="AM19" s="45">
        <f>'1.Ant pat totalt'!AM19/'1.Ant pat totalt'!AM26</f>
        <v>4.1194644696189494E-3</v>
      </c>
      <c r="AN19" s="45">
        <f>'1.Ant pat totalt'!AN19/'1.Ant pat totalt'!AN26</f>
        <v>2.8129395218002813E-3</v>
      </c>
      <c r="AO19" s="45">
        <f>'1.Ant pat totalt'!AO19/'1.Ant pat totalt'!AO26</f>
        <v>3.780718336483932E-3</v>
      </c>
      <c r="AP19" s="45">
        <f>'1.Ant pat totalt'!AP19/'1.Ant pat totalt'!AP26</f>
        <v>8.7241003271537627E-3</v>
      </c>
      <c r="AQ19" s="45">
        <f>'1.Ant pat totalt'!AQ19/'1.Ant pat totalt'!AQ26</f>
        <v>3.5294117647058825E-3</v>
      </c>
      <c r="AR19" s="45">
        <f>'1.Ant pat totalt'!AR19/'1.Ant pat totalt'!AR26</f>
        <v>3.0938466827088347E-3</v>
      </c>
      <c r="AS19" s="45"/>
      <c r="AT19" s="45">
        <f>'1.Ant pat totalt'!AT19/'1.Ant pat totalt'!AT26</f>
        <v>5.6224899598393578E-3</v>
      </c>
      <c r="AU19" s="45">
        <f>'1.Ant pat totalt'!AU19/'1.Ant pat totalt'!AU26</f>
        <v>4.1899441340782122E-3</v>
      </c>
      <c r="AV19" s="45">
        <f>'1.Ant pat totalt'!AV19/'1.Ant pat totalt'!AV26</f>
        <v>7.0671378091872791E-3</v>
      </c>
      <c r="AW19" s="140">
        <f>'1.Ant pat totalt'!AW19/'1.Ant pat totalt'!AW26</f>
        <v>4.5011252813203298E-3</v>
      </c>
      <c r="AX19" s="142">
        <f t="shared" si="0"/>
        <v>8.8157508081104907E-3</v>
      </c>
      <c r="AY19" s="142">
        <f t="shared" si="1"/>
        <v>0</v>
      </c>
      <c r="AZ19" s="140">
        <f>'1.Ant pat totalt'!AZ19/'1.Ant pat totalt'!AZ26</f>
        <v>4.3260205145878488E-3</v>
      </c>
    </row>
    <row r="20" spans="1:55" ht="30" customHeight="1" thickTop="1" thickBot="1">
      <c r="A20" s="13" t="s">
        <v>13</v>
      </c>
      <c r="B20" s="6" t="s">
        <v>24</v>
      </c>
      <c r="D20" s="45">
        <f>'1.Ant pat totalt'!D20/'1.Ant pat totalt'!D26</f>
        <v>2.982107355864811E-3</v>
      </c>
      <c r="E20" s="45">
        <f>'1.Ant pat totalt'!E20/'1.Ant pat totalt'!E26</f>
        <v>0</v>
      </c>
      <c r="F20" s="45">
        <f>'1.Ant pat totalt'!F20/'1.Ant pat totalt'!F26</f>
        <v>4.7596382674916704E-3</v>
      </c>
      <c r="G20" s="45">
        <f>'1.Ant pat totalt'!G20/'1.Ant pat totalt'!G26</f>
        <v>5.9840425531914893E-3</v>
      </c>
      <c r="H20" s="45">
        <f>'1.Ant pat totalt'!H20/'1.Ant pat totalt'!H26</f>
        <v>5.2938062466913712E-3</v>
      </c>
      <c r="I20" s="45">
        <f>'1.Ant pat totalt'!I20/'1.Ant pat totalt'!I26</f>
        <v>0</v>
      </c>
      <c r="J20" s="45">
        <f>'1.Ant pat totalt'!J20/'1.Ant pat totalt'!J26</f>
        <v>1.0676853756489373E-2</v>
      </c>
      <c r="K20" s="45">
        <f>'1.Ant pat totalt'!K20/'1.Ant pat totalt'!K26</f>
        <v>4.8517520215633422E-3</v>
      </c>
      <c r="L20" s="45">
        <f>'1.Ant pat totalt'!L20/'1.Ant pat totalt'!L26</f>
        <v>3.2983508245877061E-3</v>
      </c>
      <c r="M20" s="45">
        <f>'1.Ant pat totalt'!M20/'1.Ant pat totalt'!M26</f>
        <v>1.9493177387914229E-3</v>
      </c>
      <c r="N20" s="45">
        <f>'1.Ant pat totalt'!N20/'1.Ant pat totalt'!N26</f>
        <v>6.6225165562913907E-3</v>
      </c>
      <c r="O20" s="45">
        <f>'1.Ant pat totalt'!O20/'1.Ant pat totalt'!O26</f>
        <v>5.232177894048398E-3</v>
      </c>
      <c r="P20" s="45">
        <f>'1.Ant pat totalt'!P20/'1.Ant pat totalt'!P26</f>
        <v>0</v>
      </c>
      <c r="Q20" s="45">
        <f>'1.Ant pat totalt'!Q20/'1.Ant pat totalt'!Q26</f>
        <v>8.3226632522407171E-3</v>
      </c>
      <c r="R20" s="45"/>
      <c r="S20" s="45">
        <f>'1.Ant pat totalt'!S20/'1.Ant pat totalt'!S26</f>
        <v>7.3277967757694185E-3</v>
      </c>
      <c r="T20" s="45">
        <f>'1.Ant pat totalt'!T20/'1.Ant pat totalt'!T26</f>
        <v>8.855585831062671E-3</v>
      </c>
      <c r="U20" s="45">
        <f>'1.Ant pat totalt'!U20/'1.Ant pat totalt'!U26</f>
        <v>5.1652892561983473E-3</v>
      </c>
      <c r="V20" s="45">
        <f>'1.Ant pat totalt'!V20/'1.Ant pat totalt'!V26</f>
        <v>6.2920852191191085E-3</v>
      </c>
      <c r="W20" s="45">
        <f>'1.Ant pat totalt'!W20/'1.Ant pat totalt'!W26</f>
        <v>0</v>
      </c>
      <c r="X20" s="45">
        <f>'1.Ant pat totalt'!X20/'1.Ant pat totalt'!X26</f>
        <v>2.2686025408348459E-3</v>
      </c>
      <c r="Y20" s="45">
        <f>'1.Ant pat totalt'!Y20/'1.Ant pat totalt'!Y26</f>
        <v>2.6231419411250363E-3</v>
      </c>
      <c r="Z20" s="45">
        <f>'1.Ant pat totalt'!Z20/'1.Ant pat totalt'!Z26</f>
        <v>0</v>
      </c>
      <c r="AA20" s="45">
        <f>'1.Ant pat totalt'!AA20/'1.Ant pat totalt'!AA26</f>
        <v>7.6335877862595417E-3</v>
      </c>
      <c r="AB20" s="45">
        <f>'1.Ant pat totalt'!AB20/'1.Ant pat totalt'!AB26</f>
        <v>2.7440219521756176E-3</v>
      </c>
      <c r="AC20" s="45">
        <f>'1.Ant pat totalt'!AC20/'1.Ant pat totalt'!AC26</f>
        <v>0</v>
      </c>
      <c r="AD20" s="45">
        <f>'1.Ant pat totalt'!AD20/'1.Ant pat totalt'!AD26</f>
        <v>1.9364833462432224E-3</v>
      </c>
      <c r="AE20" s="45">
        <f>'1.Ant pat totalt'!AE20/'1.Ant pat totalt'!AE26</f>
        <v>3.5576638007708272E-3</v>
      </c>
      <c r="AF20" s="45">
        <f>'1.Ant pat totalt'!AF20/'1.Ant pat totalt'!AF26</f>
        <v>5.8958401572224038E-3</v>
      </c>
      <c r="AG20" s="45">
        <f>'1.Ant pat totalt'!AG20/'1.Ant pat totalt'!AG26</f>
        <v>6.9899519440803845E-3</v>
      </c>
      <c r="AH20" s="45">
        <f>'1.Ant pat totalt'!AH20/'1.Ant pat totalt'!AH26</f>
        <v>1.2339196639537937E-2</v>
      </c>
      <c r="AI20" s="45">
        <f>'1.Ant pat totalt'!AI20/'1.Ant pat totalt'!AI26</f>
        <v>7.7316029269639654E-3</v>
      </c>
      <c r="AJ20" s="45">
        <f>'1.Ant pat totalt'!AJ20/'1.Ant pat totalt'!AJ26</f>
        <v>5.8977719528178242E-3</v>
      </c>
      <c r="AK20" s="45">
        <f>'1.Ant pat totalt'!AK20/'1.Ant pat totalt'!AK26</f>
        <v>3.1948881789137379E-3</v>
      </c>
      <c r="AL20" s="45">
        <f>'1.Ant pat totalt'!AL20/'1.Ant pat totalt'!AL26</f>
        <v>6.9164265129682996E-3</v>
      </c>
      <c r="AM20" s="45">
        <f>'1.Ant pat totalt'!AM20/'1.Ant pat totalt'!AM26</f>
        <v>3.8619979402677654E-3</v>
      </c>
      <c r="AN20" s="45">
        <f>'1.Ant pat totalt'!AN20/'1.Ant pat totalt'!AN26</f>
        <v>1.875293014533521E-3</v>
      </c>
      <c r="AO20" s="45">
        <f>'1.Ant pat totalt'!AO20/'1.Ant pat totalt'!AO26</f>
        <v>3.780718336483932E-3</v>
      </c>
      <c r="AP20" s="45">
        <f>'1.Ant pat totalt'!AP20/'1.Ant pat totalt'!AP26</f>
        <v>1.0905125408942203E-3</v>
      </c>
      <c r="AQ20" s="45">
        <f>'1.Ant pat totalt'!AQ20/'1.Ant pat totalt'!AQ26</f>
        <v>4.7058823529411761E-3</v>
      </c>
      <c r="AR20" s="45">
        <f>'1.Ant pat totalt'!AR20/'1.Ant pat totalt'!AR26</f>
        <v>3.0938466827088347E-3</v>
      </c>
      <c r="AS20" s="45"/>
      <c r="AT20" s="45">
        <f>'1.Ant pat totalt'!AT20/'1.Ant pat totalt'!AT26</f>
        <v>1.606425702811245E-3</v>
      </c>
      <c r="AU20" s="45">
        <f>'1.Ant pat totalt'!AU20/'1.Ant pat totalt'!AU26</f>
        <v>3.8407821229050278E-3</v>
      </c>
      <c r="AV20" s="45">
        <f>'1.Ant pat totalt'!AV20/'1.Ant pat totalt'!AV26</f>
        <v>3.5335689045936395E-3</v>
      </c>
      <c r="AW20" s="140">
        <f>'1.Ant pat totalt'!AW20/'1.Ant pat totalt'!AW26</f>
        <v>4.5011252813203298E-3</v>
      </c>
      <c r="AX20" s="142">
        <f t="shared" si="0"/>
        <v>1.2339196639537937E-2</v>
      </c>
      <c r="AY20" s="142">
        <f t="shared" si="1"/>
        <v>0</v>
      </c>
      <c r="AZ20" s="140">
        <f>'1.Ant pat totalt'!AZ20/'1.Ant pat totalt'!AZ26</f>
        <v>5.6047812956295405E-3</v>
      </c>
    </row>
    <row r="21" spans="1:55" ht="30" customHeight="1" thickTop="1" thickBot="1">
      <c r="A21" s="15">
        <v>9</v>
      </c>
      <c r="B21" s="8" t="s">
        <v>25</v>
      </c>
      <c r="D21" s="45">
        <f>'1.Ant pat totalt'!D21/'1.Ant pat totalt'!D26</f>
        <v>1.9880715705765406E-3</v>
      </c>
      <c r="E21" s="45">
        <f>'1.Ant pat totalt'!E21/'1.Ant pat totalt'!E26</f>
        <v>0</v>
      </c>
      <c r="F21" s="45">
        <f>'1.Ant pat totalt'!F21/'1.Ant pat totalt'!F26</f>
        <v>1.4278914802475012E-3</v>
      </c>
      <c r="G21" s="45">
        <f>'1.Ant pat totalt'!G21/'1.Ant pat totalt'!G26</f>
        <v>1.6622340425531915E-3</v>
      </c>
      <c r="H21" s="45">
        <f>'1.Ant pat totalt'!H21/'1.Ant pat totalt'!H26</f>
        <v>1.5881418740074113E-3</v>
      </c>
      <c r="I21" s="45">
        <f>'1.Ant pat totalt'!I21/'1.Ant pat totalt'!I26</f>
        <v>1.7699115044247787E-3</v>
      </c>
      <c r="J21" s="45">
        <f>'1.Ant pat totalt'!J21/'1.Ant pat totalt'!J26</f>
        <v>1.665197374865315E-3</v>
      </c>
      <c r="K21" s="45">
        <f>'1.Ant pat totalt'!K21/'1.Ant pat totalt'!K26</f>
        <v>3.7735849056603774E-3</v>
      </c>
      <c r="L21" s="45">
        <f>'1.Ant pat totalt'!L21/'1.Ant pat totalt'!L26</f>
        <v>1.7991004497751124E-3</v>
      </c>
      <c r="M21" s="45">
        <f>'1.Ant pat totalt'!M21/'1.Ant pat totalt'!M26</f>
        <v>3.8986354775828458E-3</v>
      </c>
      <c r="N21" s="45">
        <f>'1.Ant pat totalt'!N21/'1.Ant pat totalt'!N26</f>
        <v>2.8382213812677389E-3</v>
      </c>
      <c r="O21" s="45">
        <f>'1.Ant pat totalt'!O21/'1.Ant pat totalt'!O26</f>
        <v>1.9620667102681491E-3</v>
      </c>
      <c r="P21" s="45">
        <f>'1.Ant pat totalt'!P21/'1.Ant pat totalt'!P26</f>
        <v>0</v>
      </c>
      <c r="Q21" s="45">
        <f>'1.Ant pat totalt'!Q21/'1.Ant pat totalt'!Q26</f>
        <v>0</v>
      </c>
      <c r="R21" s="45"/>
      <c r="S21" s="45">
        <f>'1.Ant pat totalt'!S21/'1.Ant pat totalt'!S26</f>
        <v>3.4196384953590619E-3</v>
      </c>
      <c r="T21" s="45">
        <f>'1.Ant pat totalt'!T21/'1.Ant pat totalt'!T26</f>
        <v>2.0435967302452314E-3</v>
      </c>
      <c r="U21" s="45">
        <f>'1.Ant pat totalt'!U21/'1.Ant pat totalt'!U26</f>
        <v>1.5495867768595042E-3</v>
      </c>
      <c r="V21" s="45">
        <f>'1.Ant pat totalt'!V21/'1.Ant pat totalt'!V26</f>
        <v>1.4350369797990947E-3</v>
      </c>
      <c r="W21" s="45">
        <f>'1.Ant pat totalt'!W21/'1.Ant pat totalt'!W26</f>
        <v>0</v>
      </c>
      <c r="X21" s="45">
        <f>'1.Ant pat totalt'!X21/'1.Ant pat totalt'!X26</f>
        <v>1.3611615245009074E-3</v>
      </c>
      <c r="Y21" s="45">
        <f>'1.Ant pat totalt'!Y21/'1.Ant pat totalt'!Y26</f>
        <v>2.331681725444477E-3</v>
      </c>
      <c r="Z21" s="45">
        <f>'1.Ant pat totalt'!Z21/'1.Ant pat totalt'!Z26</f>
        <v>2.1164021164021165E-3</v>
      </c>
      <c r="AA21" s="45">
        <f>'1.Ant pat totalt'!AA21/'1.Ant pat totalt'!AA26</f>
        <v>1.2722646310432571E-3</v>
      </c>
      <c r="AB21" s="45">
        <f>'1.Ant pat totalt'!AB21/'1.Ant pat totalt'!AB26</f>
        <v>3.5280282242257936E-3</v>
      </c>
      <c r="AC21" s="45">
        <f>'1.Ant pat totalt'!AC21/'1.Ant pat totalt'!AC26</f>
        <v>2.8248587570621469E-3</v>
      </c>
      <c r="AD21" s="45">
        <f>'1.Ant pat totalt'!AD21/'1.Ant pat totalt'!AD26</f>
        <v>1.1618900077459333E-3</v>
      </c>
      <c r="AE21" s="45">
        <f>'1.Ant pat totalt'!AE21/'1.Ant pat totalt'!AE26</f>
        <v>2.9647198339756895E-3</v>
      </c>
      <c r="AF21" s="45">
        <f>'1.Ant pat totalt'!AF21/'1.Ant pat totalt'!AF26</f>
        <v>3.1116934163118244E-3</v>
      </c>
      <c r="AG21" s="45">
        <f>'1.Ant pat totalt'!AG21/'1.Ant pat totalt'!AG26</f>
        <v>3.27653997378768E-3</v>
      </c>
      <c r="AH21" s="45">
        <f>'1.Ant pat totalt'!AH21/'1.Ant pat totalt'!AH26</f>
        <v>5.5132580729850356E-3</v>
      </c>
      <c r="AI21" s="45">
        <f>'1.Ant pat totalt'!AI21/'1.Ant pat totalt'!AI26</f>
        <v>3.3135441115559852E-3</v>
      </c>
      <c r="AJ21" s="45">
        <f>'1.Ant pat totalt'!AJ21/'1.Ant pat totalt'!AJ26</f>
        <v>6.5530799475753605E-4</v>
      </c>
      <c r="AK21" s="45">
        <f>'1.Ant pat totalt'!AK21/'1.Ant pat totalt'!AK26</f>
        <v>1.9169329073482429E-3</v>
      </c>
      <c r="AL21" s="45">
        <f>'1.Ant pat totalt'!AL21/'1.Ant pat totalt'!AL26</f>
        <v>4.6109510086455334E-3</v>
      </c>
      <c r="AM21" s="45">
        <f>'1.Ant pat totalt'!AM21/'1.Ant pat totalt'!AM26</f>
        <v>4.1194644696189494E-3</v>
      </c>
      <c r="AN21" s="45">
        <f>'1.Ant pat totalt'!AN21/'1.Ant pat totalt'!AN26</f>
        <v>1.4064697609001407E-3</v>
      </c>
      <c r="AO21" s="45">
        <f>'1.Ant pat totalt'!AO21/'1.Ant pat totalt'!AO26</f>
        <v>1.890359168241966E-3</v>
      </c>
      <c r="AP21" s="45">
        <f>'1.Ant pat totalt'!AP21/'1.Ant pat totalt'!AP26</f>
        <v>5.4525627044711015E-3</v>
      </c>
      <c r="AQ21" s="45">
        <f>'1.Ant pat totalt'!AQ21/'1.Ant pat totalt'!AQ26</f>
        <v>2.352941176470588E-3</v>
      </c>
      <c r="AR21" s="45">
        <f>'1.Ant pat totalt'!AR21/'1.Ant pat totalt'!AR26</f>
        <v>2.7500859401856309E-3</v>
      </c>
      <c r="AS21" s="45"/>
      <c r="AT21" s="45">
        <f>'1.Ant pat totalt'!AT21/'1.Ant pat totalt'!AT26</f>
        <v>3.2128514056224901E-3</v>
      </c>
      <c r="AU21" s="45">
        <f>'1.Ant pat totalt'!AU21/'1.Ant pat totalt'!AU26</f>
        <v>2.4441340782122905E-3</v>
      </c>
      <c r="AV21" s="45">
        <f>'1.Ant pat totalt'!AV21/'1.Ant pat totalt'!AV26</f>
        <v>3.5335689045936395E-3</v>
      </c>
      <c r="AW21" s="140">
        <f>'1.Ant pat totalt'!AW21/'1.Ant pat totalt'!AW26</f>
        <v>3.0007501875468868E-3</v>
      </c>
      <c r="AX21" s="142">
        <f t="shared" si="0"/>
        <v>5.5132580729850356E-3</v>
      </c>
      <c r="AY21" s="142">
        <f t="shared" si="1"/>
        <v>0</v>
      </c>
      <c r="AZ21" s="140">
        <f>'1.Ant pat totalt'!AZ21/'1.Ant pat totalt'!AZ26</f>
        <v>2.4486908573138769E-3</v>
      </c>
      <c r="BB21" s="3">
        <v>9</v>
      </c>
      <c r="BC21" s="261">
        <f>AZ21</f>
        <v>2.4486908573138769E-3</v>
      </c>
    </row>
    <row r="22" spans="1:55" ht="30" customHeight="1" thickTop="1" thickBot="1">
      <c r="A22" s="14" t="s">
        <v>15</v>
      </c>
      <c r="B22" s="7" t="s">
        <v>121</v>
      </c>
      <c r="D22" s="45">
        <f>'1.Ant pat totalt'!D22/'1.Ant pat totalt'!D26</f>
        <v>2.186878727634195E-2</v>
      </c>
      <c r="E22" s="45">
        <f>'1.Ant pat totalt'!E22/'1.Ant pat totalt'!E26</f>
        <v>1.6666666666666666E-2</v>
      </c>
      <c r="F22" s="45">
        <f>'1.Ant pat totalt'!F22/'1.Ant pat totalt'!F26</f>
        <v>4.6168491194669203E-2</v>
      </c>
      <c r="G22" s="45">
        <f>'1.Ant pat totalt'!G22/'1.Ant pat totalt'!G26</f>
        <v>2.5598404255319149E-2</v>
      </c>
      <c r="H22" s="45">
        <f>'1.Ant pat totalt'!H22/'1.Ant pat totalt'!H26</f>
        <v>2.8586553732133403E-2</v>
      </c>
      <c r="I22" s="45">
        <f>'1.Ant pat totalt'!I22/'1.Ant pat totalt'!I26</f>
        <v>2.6548672566371681E-2</v>
      </c>
      <c r="J22" s="45">
        <f>'1.Ant pat totalt'!J22/'1.Ant pat totalt'!J26</f>
        <v>2.6545205211088257E-2</v>
      </c>
      <c r="K22" s="45">
        <f>'1.Ant pat totalt'!K22/'1.Ant pat totalt'!K26</f>
        <v>3.5579514824797841E-2</v>
      </c>
      <c r="L22" s="45">
        <f>'1.Ant pat totalt'!L22/'1.Ant pat totalt'!L26</f>
        <v>2.7586206896551724E-2</v>
      </c>
      <c r="M22" s="45">
        <f>'1.Ant pat totalt'!M22/'1.Ant pat totalt'!M26</f>
        <v>2.1442495126705652E-2</v>
      </c>
      <c r="N22" s="45">
        <f>'1.Ant pat totalt'!N22/'1.Ant pat totalt'!N26</f>
        <v>3.6423841059602648E-2</v>
      </c>
      <c r="O22" s="45">
        <f>'1.Ant pat totalt'!O22/'1.Ant pat totalt'!O26</f>
        <v>2.4198822759973839E-2</v>
      </c>
      <c r="P22" s="45">
        <f>'1.Ant pat totalt'!P22/'1.Ant pat totalt'!P26</f>
        <v>1.5060240963855422E-2</v>
      </c>
      <c r="Q22" s="45">
        <f>'1.Ant pat totalt'!Q22/'1.Ant pat totalt'!Q26</f>
        <v>2.9449423815621E-2</v>
      </c>
      <c r="R22" s="45"/>
      <c r="S22" s="45">
        <f>'1.Ant pat totalt'!S22/'1.Ant pat totalt'!S26</f>
        <v>3.6150464093795798E-2</v>
      </c>
      <c r="T22" s="45">
        <f>'1.Ant pat totalt'!T22/'1.Ant pat totalt'!T26</f>
        <v>2.6907356948228881E-2</v>
      </c>
      <c r="U22" s="45">
        <f>'1.Ant pat totalt'!U22/'1.Ant pat totalt'!U26</f>
        <v>2.2727272727272728E-2</v>
      </c>
      <c r="V22" s="45">
        <f>'1.Ant pat totalt'!V22/'1.Ant pat totalt'!V26</f>
        <v>2.7928027376090077E-2</v>
      </c>
      <c r="W22" s="45">
        <f>'1.Ant pat totalt'!W22/'1.Ant pat totalt'!W26</f>
        <v>6.41025641025641E-3</v>
      </c>
      <c r="X22" s="45">
        <f>'1.Ant pat totalt'!X22/'1.Ant pat totalt'!X26</f>
        <v>4.1742286751361164E-2</v>
      </c>
      <c r="Y22" s="45">
        <f>'1.Ant pat totalt'!Y22/'1.Ant pat totalt'!Y26</f>
        <v>2.2442436607403089E-2</v>
      </c>
      <c r="Z22" s="45">
        <f>'1.Ant pat totalt'!Z22/'1.Ant pat totalt'!Z26</f>
        <v>8.4656084656084662E-3</v>
      </c>
      <c r="AA22" s="45">
        <f>'1.Ant pat totalt'!AA22/'1.Ant pat totalt'!AA26</f>
        <v>3.4351145038167941E-2</v>
      </c>
      <c r="AB22" s="45">
        <f>'1.Ant pat totalt'!AB22/'1.Ant pat totalt'!AB26</f>
        <v>2.4304194433555467E-2</v>
      </c>
      <c r="AC22" s="45">
        <f>'1.Ant pat totalt'!AC22/'1.Ant pat totalt'!AC26</f>
        <v>8.4745762711864406E-3</v>
      </c>
      <c r="AD22" s="45">
        <f>'1.Ant pat totalt'!AD22/'1.Ant pat totalt'!AD26</f>
        <v>2.711076684740511E-3</v>
      </c>
      <c r="AE22" s="45">
        <f>'1.Ant pat totalt'!AE22/'1.Ant pat totalt'!AE26</f>
        <v>2.3421286688407945E-2</v>
      </c>
      <c r="AF22" s="45">
        <f>'1.Ant pat totalt'!AF22/'1.Ant pat totalt'!AF26</f>
        <v>2.3255813953488372E-2</v>
      </c>
      <c r="AG22" s="45">
        <f>'1.Ant pat totalt'!AG22/'1.Ant pat totalt'!AG26</f>
        <v>2.7304499781564E-2</v>
      </c>
      <c r="AH22" s="45">
        <f>'1.Ant pat totalt'!AH22/'1.Ant pat totalt'!AH26</f>
        <v>2.7566290364925177E-2</v>
      </c>
      <c r="AI22" s="45">
        <f>'1.Ant pat totalt'!AI22/'1.Ant pat totalt'!AI26</f>
        <v>2.3885130470799393E-2</v>
      </c>
      <c r="AJ22" s="45">
        <f>'1.Ant pat totalt'!AJ22/'1.Ant pat totalt'!AJ26</f>
        <v>2.9488859764089121E-2</v>
      </c>
      <c r="AK22" s="45">
        <f>'1.Ant pat totalt'!AK22/'1.Ant pat totalt'!AK26</f>
        <v>1.4696485623003195E-2</v>
      </c>
      <c r="AL22" s="45">
        <f>'1.Ant pat totalt'!AL22/'1.Ant pat totalt'!AL26</f>
        <v>3.2853025936599424E-2</v>
      </c>
      <c r="AM22" s="45">
        <f>'1.Ant pat totalt'!AM22/'1.Ant pat totalt'!AM26</f>
        <v>2.909371781668383E-2</v>
      </c>
      <c r="AN22" s="45">
        <f>'1.Ant pat totalt'!AN22/'1.Ant pat totalt'!AN26</f>
        <v>1.3595874355368026E-2</v>
      </c>
      <c r="AO22" s="45">
        <f>'1.Ant pat totalt'!AO22/'1.Ant pat totalt'!AO26</f>
        <v>1.5122873345935728E-2</v>
      </c>
      <c r="AP22" s="45">
        <f>'1.Ant pat totalt'!AP22/'1.Ant pat totalt'!AP26</f>
        <v>1.8538713195201745E-2</v>
      </c>
      <c r="AQ22" s="45">
        <f>'1.Ant pat totalt'!AQ22/'1.Ant pat totalt'!AQ26</f>
        <v>3.7647058823529408E-2</v>
      </c>
      <c r="AR22" s="45">
        <f>'1.Ant pat totalt'!AR22/'1.Ant pat totalt'!AR26</f>
        <v>2.9563423856995532E-2</v>
      </c>
      <c r="AS22" s="45"/>
      <c r="AT22" s="45">
        <f>'1.Ant pat totalt'!AT22/'1.Ant pat totalt'!AT26</f>
        <v>2.0080321285140562E-2</v>
      </c>
      <c r="AU22" s="45">
        <f>'1.Ant pat totalt'!AU22/'1.Ant pat totalt'!AU26</f>
        <v>3.5963687150837989E-2</v>
      </c>
      <c r="AV22" s="45">
        <f>'1.Ant pat totalt'!AV22/'1.Ant pat totalt'!AV26</f>
        <v>1.5901060070671377E-2</v>
      </c>
      <c r="AW22" s="140">
        <f>'1.Ant pat totalt'!AW22/'1.Ant pat totalt'!AW26</f>
        <v>2.5506376594148537E-2</v>
      </c>
      <c r="AX22" s="142">
        <f t="shared" si="0"/>
        <v>4.6168491194669203E-2</v>
      </c>
      <c r="AY22" s="142">
        <f t="shared" si="1"/>
        <v>2.711076684740511E-3</v>
      </c>
      <c r="AZ22" s="140">
        <f>'1.Ant pat totalt'!AZ22/'1.Ant pat totalt'!AZ26</f>
        <v>2.6128438370078812E-2</v>
      </c>
      <c r="BB22" s="3">
        <v>10</v>
      </c>
      <c r="BC22" s="261">
        <f>SUM(AZ22:AZ24)</f>
        <v>4.2915574580775058E-2</v>
      </c>
    </row>
    <row r="23" spans="1:55" ht="30" customHeight="1" thickTop="1" thickBot="1">
      <c r="A23" s="12" t="s">
        <v>11</v>
      </c>
      <c r="B23" s="5" t="s">
        <v>122</v>
      </c>
      <c r="D23" s="45">
        <f>'1.Ant pat totalt'!D23/'1.Ant pat totalt'!D26</f>
        <v>7.6209410205434064E-3</v>
      </c>
      <c r="E23" s="45">
        <f>'1.Ant pat totalt'!E23/'1.Ant pat totalt'!E26</f>
        <v>7.4074074074074077E-3</v>
      </c>
      <c r="F23" s="45">
        <f>'1.Ant pat totalt'!F23/'1.Ant pat totalt'!F26</f>
        <v>1.4278914802475012E-2</v>
      </c>
      <c r="G23" s="45">
        <f>'1.Ant pat totalt'!G23/'1.Ant pat totalt'!G26</f>
        <v>7.9787234042553185E-3</v>
      </c>
      <c r="H23" s="45">
        <f>'1.Ant pat totalt'!H23/'1.Ant pat totalt'!H26</f>
        <v>1.2175754367390153E-2</v>
      </c>
      <c r="I23" s="45">
        <f>'1.Ant pat totalt'!I23/'1.Ant pat totalt'!I26</f>
        <v>3.5398230088495575E-3</v>
      </c>
      <c r="J23" s="45">
        <f>'1.Ant pat totalt'!J23/'1.Ant pat totalt'!J26</f>
        <v>1.0382995396219022E-2</v>
      </c>
      <c r="K23" s="45">
        <f>'1.Ant pat totalt'!K23/'1.Ant pat totalt'!K26</f>
        <v>9.1644204851752016E-3</v>
      </c>
      <c r="L23" s="45">
        <f>'1.Ant pat totalt'!L23/'1.Ant pat totalt'!L26</f>
        <v>7.7961019490254873E-3</v>
      </c>
      <c r="M23" s="45">
        <f>'1.Ant pat totalt'!M23/'1.Ant pat totalt'!M26</f>
        <v>7.7972709551656916E-3</v>
      </c>
      <c r="N23" s="45">
        <f>'1.Ant pat totalt'!N23/'1.Ant pat totalt'!N26</f>
        <v>1.466414380321665E-2</v>
      </c>
      <c r="O23" s="45">
        <f>'1.Ant pat totalt'!O23/'1.Ant pat totalt'!O26</f>
        <v>3.9241334205362983E-3</v>
      </c>
      <c r="P23" s="45">
        <f>'1.Ant pat totalt'!P23/'1.Ant pat totalt'!P26</f>
        <v>0</v>
      </c>
      <c r="Q23" s="45">
        <f>'1.Ant pat totalt'!Q23/'1.Ant pat totalt'!Q26</f>
        <v>7.6824583866837385E-3</v>
      </c>
      <c r="R23" s="45"/>
      <c r="S23" s="45">
        <f>'1.Ant pat totalt'!S23/'1.Ant pat totalt'!S26</f>
        <v>5.3737176355642402E-3</v>
      </c>
      <c r="T23" s="45">
        <f>'1.Ant pat totalt'!T23/'1.Ant pat totalt'!T26</f>
        <v>7.1525885558583104E-3</v>
      </c>
      <c r="U23" s="45">
        <f>'1.Ant pat totalt'!U23/'1.Ant pat totalt'!U26</f>
        <v>6.7148760330578514E-3</v>
      </c>
      <c r="V23" s="45">
        <f>'1.Ant pat totalt'!V23/'1.Ant pat totalt'!V26</f>
        <v>6.8440225190418372E-3</v>
      </c>
      <c r="W23" s="45">
        <f>'1.Ant pat totalt'!W23/'1.Ant pat totalt'!W26</f>
        <v>3.205128205128205E-3</v>
      </c>
      <c r="X23" s="45">
        <f>'1.Ant pat totalt'!X23/'1.Ant pat totalt'!X26</f>
        <v>9.5281306715063515E-3</v>
      </c>
      <c r="Y23" s="45">
        <f>'1.Ant pat totalt'!Y23/'1.Ant pat totalt'!Y26</f>
        <v>9.9096473331390274E-3</v>
      </c>
      <c r="Z23" s="45">
        <f>'1.Ant pat totalt'!Z23/'1.Ant pat totalt'!Z26</f>
        <v>0</v>
      </c>
      <c r="AA23" s="45">
        <f>'1.Ant pat totalt'!AA23/'1.Ant pat totalt'!AA26</f>
        <v>1.653944020356234E-2</v>
      </c>
      <c r="AB23" s="45">
        <f>'1.Ant pat totalt'!AB23/'1.Ant pat totalt'!AB26</f>
        <v>7.8400627205017642E-3</v>
      </c>
      <c r="AC23" s="45">
        <f>'1.Ant pat totalt'!AC23/'1.Ant pat totalt'!AC26</f>
        <v>0</v>
      </c>
      <c r="AD23" s="45">
        <f>'1.Ant pat totalt'!AD23/'1.Ant pat totalt'!AD26</f>
        <v>1.5491866769945779E-3</v>
      </c>
      <c r="AE23" s="45">
        <f>'1.Ant pat totalt'!AE23/'1.Ant pat totalt'!AE26</f>
        <v>5.0400237177586722E-3</v>
      </c>
      <c r="AF23" s="45">
        <f>'1.Ant pat totalt'!AF23/'1.Ant pat totalt'!AF26</f>
        <v>5.5682934818211596E-3</v>
      </c>
      <c r="AG23" s="45">
        <f>'1.Ant pat totalt'!AG23/'1.Ant pat totalt'!AG26</f>
        <v>1.0921799912625601E-2</v>
      </c>
      <c r="AH23" s="45">
        <f>'1.Ant pat totalt'!AH23/'1.Ant pat totalt'!AH26</f>
        <v>9.7138356524022057E-3</v>
      </c>
      <c r="AI23" s="45">
        <f>'1.Ant pat totalt'!AI23/'1.Ant pat totalt'!AI26</f>
        <v>8.1457959409084631E-3</v>
      </c>
      <c r="AJ23" s="45">
        <f>'1.Ant pat totalt'!AJ23/'1.Ant pat totalt'!AJ26</f>
        <v>7.8636959370904317E-3</v>
      </c>
      <c r="AK23" s="45">
        <f>'1.Ant pat totalt'!AK23/'1.Ant pat totalt'!AK26</f>
        <v>5.111821086261981E-3</v>
      </c>
      <c r="AL23" s="45">
        <f>'1.Ant pat totalt'!AL23/'1.Ant pat totalt'!AL26</f>
        <v>9.7982708933717581E-3</v>
      </c>
      <c r="AM23" s="45">
        <f>'1.Ant pat totalt'!AM23/'1.Ant pat totalt'!AM26</f>
        <v>1.4675592173017508E-2</v>
      </c>
      <c r="AN23" s="45">
        <f>'1.Ant pat totalt'!AN23/'1.Ant pat totalt'!AN26</f>
        <v>3.7505860290670419E-3</v>
      </c>
      <c r="AO23" s="45">
        <f>'1.Ant pat totalt'!AO23/'1.Ant pat totalt'!AO26</f>
        <v>3.780718336483932E-3</v>
      </c>
      <c r="AP23" s="45">
        <f>'1.Ant pat totalt'!AP23/'1.Ant pat totalt'!AP26</f>
        <v>3.2715376226826608E-3</v>
      </c>
      <c r="AQ23" s="45">
        <f>'1.Ant pat totalt'!AQ23/'1.Ant pat totalt'!AQ26</f>
        <v>9.4117647058823521E-3</v>
      </c>
      <c r="AR23" s="45">
        <f>'1.Ant pat totalt'!AR23/'1.Ant pat totalt'!AR26</f>
        <v>1.2031625988312134E-2</v>
      </c>
      <c r="AS23" s="45"/>
      <c r="AT23" s="45">
        <f>'1.Ant pat totalt'!AT23/'1.Ant pat totalt'!AT26</f>
        <v>4.8192771084337354E-3</v>
      </c>
      <c r="AU23" s="45">
        <f>'1.Ant pat totalt'!AU23/'1.Ant pat totalt'!AU26</f>
        <v>3.8407821229050278E-3</v>
      </c>
      <c r="AV23" s="45">
        <f>'1.Ant pat totalt'!AV23/'1.Ant pat totalt'!AV26</f>
        <v>7.0671378091872791E-3</v>
      </c>
      <c r="AW23" s="140">
        <f>'1.Ant pat totalt'!AW23/'1.Ant pat totalt'!AW26</f>
        <v>6.7516879219804947E-3</v>
      </c>
      <c r="AX23" s="142">
        <f t="shared" si="0"/>
        <v>1.653944020356234E-2</v>
      </c>
      <c r="AY23" s="142">
        <f t="shared" si="1"/>
        <v>0</v>
      </c>
      <c r="AZ23" s="140">
        <f>'1.Ant pat totalt'!AZ23/'1.Ant pat totalt'!AZ26</f>
        <v>8.0988182799307112E-3</v>
      </c>
    </row>
    <row r="24" spans="1:55" ht="30" customHeight="1" thickTop="1" thickBot="1">
      <c r="A24" s="13" t="s">
        <v>13</v>
      </c>
      <c r="B24" s="9" t="s">
        <v>123</v>
      </c>
      <c r="D24" s="45">
        <f>'1.Ant pat totalt'!D24/'1.Ant pat totalt'!D26</f>
        <v>6.958250497017893E-3</v>
      </c>
      <c r="E24" s="45">
        <f>'1.Ant pat totalt'!E24/'1.Ant pat totalt'!E26</f>
        <v>0</v>
      </c>
      <c r="F24" s="45">
        <f>'1.Ant pat totalt'!F24/'1.Ant pat totalt'!F26</f>
        <v>9.9952403617325075E-3</v>
      </c>
      <c r="G24" s="45">
        <f>'1.Ant pat totalt'!G24/'1.Ant pat totalt'!G26</f>
        <v>1.1303191489361703E-2</v>
      </c>
      <c r="H24" s="45">
        <f>'1.Ant pat totalt'!H24/'1.Ant pat totalt'!H26</f>
        <v>7.9407093700370572E-3</v>
      </c>
      <c r="I24" s="45">
        <f>'1.Ant pat totalt'!I24/'1.Ant pat totalt'!I26</f>
        <v>5.3097345132743362E-3</v>
      </c>
      <c r="J24" s="45">
        <f>'1.Ant pat totalt'!J24/'1.Ant pat totalt'!J26</f>
        <v>7.7382701537858749E-3</v>
      </c>
      <c r="K24" s="45">
        <f>'1.Ant pat totalt'!K24/'1.Ant pat totalt'!K26</f>
        <v>7.0080862533692719E-3</v>
      </c>
      <c r="L24" s="45">
        <f>'1.Ant pat totalt'!L24/'1.Ant pat totalt'!L26</f>
        <v>8.095952023988006E-3</v>
      </c>
      <c r="M24" s="45">
        <f>'1.Ant pat totalt'!M24/'1.Ant pat totalt'!M26</f>
        <v>6.8226120857699801E-3</v>
      </c>
      <c r="N24" s="45">
        <f>'1.Ant pat totalt'!N24/'1.Ant pat totalt'!N26</f>
        <v>1.1352885525070956E-2</v>
      </c>
      <c r="O24" s="45">
        <f>'1.Ant pat totalt'!O24/'1.Ant pat totalt'!O26</f>
        <v>7.1942446043165471E-3</v>
      </c>
      <c r="P24" s="45">
        <f>'1.Ant pat totalt'!P24/'1.Ant pat totalt'!P26</f>
        <v>0</v>
      </c>
      <c r="Q24" s="45">
        <f>'1.Ant pat totalt'!Q24/'1.Ant pat totalt'!Q26</f>
        <v>8.9628681177976958E-3</v>
      </c>
      <c r="R24" s="45"/>
      <c r="S24" s="45">
        <f>'1.Ant pat totalt'!S24/'1.Ant pat totalt'!S26</f>
        <v>1.0258915486077186E-2</v>
      </c>
      <c r="T24" s="45">
        <f>'1.Ant pat totalt'!T24/'1.Ant pat totalt'!T26</f>
        <v>7.1525885558583104E-3</v>
      </c>
      <c r="U24" s="45">
        <f>'1.Ant pat totalt'!U24/'1.Ant pat totalt'!U26</f>
        <v>7.7479338842975209E-3</v>
      </c>
      <c r="V24" s="45">
        <f>'1.Ant pat totalt'!V24/'1.Ant pat totalt'!V26</f>
        <v>1.1811458218346395E-2</v>
      </c>
      <c r="W24" s="45">
        <f>'1.Ant pat totalt'!W24/'1.Ant pat totalt'!W26</f>
        <v>3.205128205128205E-3</v>
      </c>
      <c r="X24" s="45">
        <f>'1.Ant pat totalt'!X24/'1.Ant pat totalt'!X26</f>
        <v>5.4446460980036296E-3</v>
      </c>
      <c r="Y24" s="45">
        <f>'1.Ant pat totalt'!Y24/'1.Ant pat totalt'!Y26</f>
        <v>1.2241329058583503E-2</v>
      </c>
      <c r="Z24" s="45">
        <f>'1.Ant pat totalt'!Z24/'1.Ant pat totalt'!Z26</f>
        <v>2.1164021164021165E-3</v>
      </c>
      <c r="AA24" s="45">
        <f>'1.Ant pat totalt'!AA24/'1.Ant pat totalt'!AA26</f>
        <v>7.6335877862595417E-3</v>
      </c>
      <c r="AB24" s="45">
        <f>'1.Ant pat totalt'!AB24/'1.Ant pat totalt'!AB26</f>
        <v>6.6640533124264992E-3</v>
      </c>
      <c r="AC24" s="45">
        <f>'1.Ant pat totalt'!AC24/'1.Ant pat totalt'!AC26</f>
        <v>0</v>
      </c>
      <c r="AD24" s="45">
        <f>'1.Ant pat totalt'!AD24/'1.Ant pat totalt'!AD26</f>
        <v>1.1618900077459333E-3</v>
      </c>
      <c r="AE24" s="45">
        <f>'1.Ant pat totalt'!AE24/'1.Ant pat totalt'!AE26</f>
        <v>3.8541357841683963E-3</v>
      </c>
      <c r="AF24" s="45">
        <f>'1.Ant pat totalt'!AF24/'1.Ant pat totalt'!AF26</f>
        <v>8.0248935473304951E-3</v>
      </c>
      <c r="AG24" s="45">
        <f>'1.Ant pat totalt'!AG24/'1.Ant pat totalt'!AG26</f>
        <v>1.1795543905635648E-2</v>
      </c>
      <c r="AH24" s="45">
        <f>'1.Ant pat totalt'!AH24/'1.Ant pat totalt'!AH26</f>
        <v>1.5489629824100813E-2</v>
      </c>
      <c r="AI24" s="45">
        <f>'1.Ant pat totalt'!AI24/'1.Ant pat totalt'!AI26</f>
        <v>1.0769018362556951E-2</v>
      </c>
      <c r="AJ24" s="45">
        <f>'1.Ant pat totalt'!AJ24/'1.Ant pat totalt'!AJ26</f>
        <v>1.0484927916120577E-2</v>
      </c>
      <c r="AK24" s="45">
        <f>'1.Ant pat totalt'!AK24/'1.Ant pat totalt'!AK26</f>
        <v>5.111821086261981E-3</v>
      </c>
      <c r="AL24" s="45">
        <f>'1.Ant pat totalt'!AL24/'1.Ant pat totalt'!AL26</f>
        <v>2.420749279538905E-2</v>
      </c>
      <c r="AM24" s="45">
        <f>'1.Ant pat totalt'!AM24/'1.Ant pat totalt'!AM26</f>
        <v>1.3388259526261586E-2</v>
      </c>
      <c r="AN24" s="45">
        <f>'1.Ant pat totalt'!AN24/'1.Ant pat totalt'!AN26</f>
        <v>0</v>
      </c>
      <c r="AO24" s="45">
        <f>'1.Ant pat totalt'!AO24/'1.Ant pat totalt'!AO26</f>
        <v>3.780718336483932E-3</v>
      </c>
      <c r="AP24" s="45">
        <f>'1.Ant pat totalt'!AP24/'1.Ant pat totalt'!AP26</f>
        <v>0</v>
      </c>
      <c r="AQ24" s="45">
        <f>'1.Ant pat totalt'!AQ24/'1.Ant pat totalt'!AQ26</f>
        <v>5.8823529411764705E-3</v>
      </c>
      <c r="AR24" s="45">
        <f>'1.Ant pat totalt'!AR24/'1.Ant pat totalt'!AR26</f>
        <v>6.8752148504640769E-3</v>
      </c>
      <c r="AS24" s="45"/>
      <c r="AT24" s="45">
        <f>'1.Ant pat totalt'!AT24/'1.Ant pat totalt'!AT26</f>
        <v>8.0321285140562252E-4</v>
      </c>
      <c r="AU24" s="45">
        <f>'1.Ant pat totalt'!AU24/'1.Ant pat totalt'!AU26</f>
        <v>9.7765363128491621E-3</v>
      </c>
      <c r="AV24" s="45">
        <f>'1.Ant pat totalt'!AV24/'1.Ant pat totalt'!AV26</f>
        <v>7.0671378091872791E-3</v>
      </c>
      <c r="AW24" s="140">
        <f>'1.Ant pat totalt'!AW24/'1.Ant pat totalt'!AW26</f>
        <v>8.2520630157539385E-3</v>
      </c>
      <c r="AX24" s="142">
        <f t="shared" si="0"/>
        <v>2.420749279538905E-2</v>
      </c>
      <c r="AY24" s="142">
        <f t="shared" si="1"/>
        <v>0</v>
      </c>
      <c r="AZ24" s="140">
        <f>'1.Ant pat totalt'!AZ24/'1.Ant pat totalt'!AZ26</f>
        <v>8.6883179307655333E-3</v>
      </c>
    </row>
    <row r="25" spans="1:55" ht="21" customHeight="1" thickTop="1">
      <c r="D25" s="46">
        <f>SUM(D7:D24)</f>
        <v>0.98707753479125249</v>
      </c>
      <c r="E25" s="46">
        <f t="shared" ref="E25:AW25" si="2">SUM(E7:E24)</f>
        <v>1.0000000000000002</v>
      </c>
      <c r="F25" s="46">
        <f t="shared" si="2"/>
        <v>0.99999999999999989</v>
      </c>
      <c r="G25" s="46">
        <f t="shared" si="2"/>
        <v>0.98005319148936154</v>
      </c>
      <c r="H25" s="46">
        <f t="shared" si="2"/>
        <v>0.98888300688194819</v>
      </c>
      <c r="I25" s="46">
        <f t="shared" si="2"/>
        <v>1.0000000000000002</v>
      </c>
      <c r="J25" s="46">
        <f t="shared" si="2"/>
        <v>1.0000000000000004</v>
      </c>
      <c r="K25" s="46">
        <f t="shared" si="2"/>
        <v>0.99999999999999978</v>
      </c>
      <c r="L25" s="46">
        <f t="shared" si="2"/>
        <v>1</v>
      </c>
      <c r="M25" s="46">
        <f t="shared" si="2"/>
        <v>0.98538011695906436</v>
      </c>
      <c r="N25" s="46">
        <f t="shared" si="2"/>
        <v>0.9914853358561968</v>
      </c>
      <c r="O25" s="46">
        <f t="shared" si="2"/>
        <v>1.0000000000000002</v>
      </c>
      <c r="P25" s="46">
        <f t="shared" si="2"/>
        <v>0.99999999999999989</v>
      </c>
      <c r="Q25" s="46">
        <f t="shared" si="2"/>
        <v>0.99999999999999978</v>
      </c>
      <c r="R25" s="46"/>
      <c r="S25" s="46">
        <f t="shared" si="2"/>
        <v>0.98192476795310224</v>
      </c>
      <c r="T25" s="46">
        <f t="shared" si="2"/>
        <v>1</v>
      </c>
      <c r="U25" s="46">
        <f t="shared" si="2"/>
        <v>0.99999999999999967</v>
      </c>
      <c r="V25" s="46">
        <f t="shared" si="2"/>
        <v>0.98388343084225638</v>
      </c>
      <c r="W25" s="46">
        <f t="shared" si="2"/>
        <v>0.99999999999999989</v>
      </c>
      <c r="X25" s="46">
        <f t="shared" si="2"/>
        <v>1</v>
      </c>
      <c r="Y25" s="46">
        <f t="shared" si="2"/>
        <v>1</v>
      </c>
      <c r="Z25" s="46">
        <f>SUM(Z7:Z24)</f>
        <v>0.99999999999999967</v>
      </c>
      <c r="AA25" s="46">
        <f t="shared" si="2"/>
        <v>1</v>
      </c>
      <c r="AB25" s="46">
        <f t="shared" si="2"/>
        <v>0.98353586828694628</v>
      </c>
      <c r="AC25" s="46">
        <f t="shared" si="2"/>
        <v>0.99435028248587565</v>
      </c>
      <c r="AD25" s="46">
        <f t="shared" ref="AD25" si="3">SUM(AD7:AD24)</f>
        <v>0.99999999999999989</v>
      </c>
      <c r="AE25" s="46">
        <f t="shared" si="2"/>
        <v>0.98903053661428986</v>
      </c>
      <c r="AF25" s="46">
        <f t="shared" si="2"/>
        <v>0.98935473304945964</v>
      </c>
      <c r="AG25" s="46">
        <f t="shared" si="2"/>
        <v>0.98733071210135426</v>
      </c>
      <c r="AH25" s="46">
        <f t="shared" si="2"/>
        <v>0.98661065896560796</v>
      </c>
      <c r="AI25" s="46">
        <f t="shared" si="2"/>
        <v>0.99999999999999989</v>
      </c>
      <c r="AJ25" s="46">
        <f t="shared" si="2"/>
        <v>1</v>
      </c>
      <c r="AK25" s="46">
        <f t="shared" si="2"/>
        <v>0.98977635782747597</v>
      </c>
      <c r="AL25" s="46">
        <f t="shared" si="2"/>
        <v>0.98962536023054748</v>
      </c>
      <c r="AM25" s="46">
        <f t="shared" si="2"/>
        <v>0.99999999999999989</v>
      </c>
      <c r="AN25" s="46">
        <f t="shared" si="2"/>
        <v>0.99999999999999989</v>
      </c>
      <c r="AO25" s="46">
        <f t="shared" si="2"/>
        <v>1</v>
      </c>
      <c r="AP25" s="46">
        <f t="shared" si="2"/>
        <v>0.99563794983642306</v>
      </c>
      <c r="AQ25" s="46">
        <f t="shared" si="2"/>
        <v>0.99764705882352922</v>
      </c>
      <c r="AR25" s="46">
        <f t="shared" si="2"/>
        <v>1.0000000000000002</v>
      </c>
      <c r="AS25" s="46"/>
      <c r="AT25" s="46">
        <f t="shared" si="2"/>
        <v>1</v>
      </c>
      <c r="AU25" s="46">
        <f t="shared" si="2"/>
        <v>0.99092178770949735</v>
      </c>
      <c r="AV25" s="46">
        <f t="shared" si="2"/>
        <v>1</v>
      </c>
      <c r="AW25" s="46">
        <f t="shared" si="2"/>
        <v>0.99474868717179299</v>
      </c>
      <c r="AZ25" s="46">
        <f>SUM(AZ7:AZ24)</f>
        <v>0.99397803433608745</v>
      </c>
    </row>
    <row r="26" spans="1:55" ht="15">
      <c r="D26" s="36"/>
      <c r="E26" s="36"/>
      <c r="F26" s="36"/>
      <c r="G26" s="36"/>
      <c r="H26" s="36"/>
      <c r="I26" s="42"/>
      <c r="J26" s="36"/>
      <c r="K26" s="42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Z26" s="36"/>
    </row>
    <row r="27" spans="1:55" ht="15"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43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Z27" s="36"/>
    </row>
    <row r="28" spans="1:55" ht="15"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43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Z28" s="36"/>
    </row>
  </sheetData>
  <sheetProtection selectLockedCells="1" selectUnlockedCells="1"/>
  <mergeCells count="1">
    <mergeCell ref="A6:B6"/>
  </mergeCells>
  <phoneticPr fontId="9" type="noConversion"/>
  <pageMargins left="0.19685039370078741" right="0.19685039370078741" top="0.51181102362204722" bottom="0.47244094488188981" header="0.51181102362204722" footer="0.51181102362204722"/>
  <pageSetup paperSize="9" scale="53" orientation="landscape"/>
  <headerFooter>
    <oddHeader>&amp;RSid 2</oddHeader>
    <oddFooter>&amp;R&amp;D</oddFooter>
  </headerFooter>
  <colBreaks count="1" manualBreakCount="1">
    <brk id="2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5" enableFormatConditionsCalculation="0"/>
  <dimension ref="A1:BG37"/>
  <sheetViews>
    <sheetView topLeftCell="A3" zoomScaleSheetLayoutView="50" workbookViewId="0">
      <pane xSplit="2" topLeftCell="M1" activePane="topRight" state="frozen"/>
      <selection activeCell="A3" sqref="A1:XFD1048576"/>
      <selection pane="topRight" activeCell="S7" sqref="S7"/>
    </sheetView>
  </sheetViews>
  <sheetFormatPr baseColWidth="10" defaultColWidth="9.1640625" defaultRowHeight="15" x14ac:dyDescent="0"/>
  <cols>
    <col min="1" max="1" width="9.33203125" style="2" customWidth="1"/>
    <col min="2" max="2" width="80.5" style="2" customWidth="1"/>
    <col min="3" max="3" width="2.5" style="52" customWidth="1"/>
    <col min="4" max="5" width="8" style="52" bestFit="1" customWidth="1"/>
    <col min="6" max="6" width="12.6640625" style="52" bestFit="1" customWidth="1"/>
    <col min="7" max="8" width="8" style="52" bestFit="1" customWidth="1"/>
    <col min="9" max="9" width="10.6640625" style="52" bestFit="1" customWidth="1"/>
    <col min="10" max="10" width="11.5" style="52" bestFit="1" customWidth="1"/>
    <col min="11" max="11" width="12.5" style="52" bestFit="1" customWidth="1"/>
    <col min="12" max="12" width="14.83203125" style="52" bestFit="1" customWidth="1"/>
    <col min="13" max="13" width="12.6640625" style="52" bestFit="1" customWidth="1"/>
    <col min="14" max="14" width="13" style="52" bestFit="1" customWidth="1"/>
    <col min="15" max="15" width="10.5" style="52" bestFit="1" customWidth="1"/>
    <col min="16" max="16" width="12.5" style="52" bestFit="1" customWidth="1"/>
    <col min="17" max="17" width="13.5" style="52" bestFit="1" customWidth="1"/>
    <col min="18" max="18" width="15" style="52" bestFit="1" customWidth="1"/>
    <col min="19" max="19" width="18" style="52" bestFit="1" customWidth="1"/>
    <col min="20" max="20" width="12.33203125" style="52" bestFit="1" customWidth="1"/>
    <col min="21" max="21" width="8" style="52" bestFit="1" customWidth="1"/>
    <col min="22" max="22" width="14.83203125" style="52" bestFit="1" customWidth="1"/>
    <col min="23" max="23" width="15.6640625" style="52" bestFit="1" customWidth="1"/>
    <col min="24" max="24" width="13.83203125" style="52" bestFit="1" customWidth="1"/>
    <col min="25" max="25" width="18.1640625" style="52" bestFit="1" customWidth="1"/>
    <col min="26" max="26" width="11.83203125" style="3" bestFit="1" customWidth="1"/>
    <col min="27" max="27" width="14.33203125" style="52" bestFit="1" customWidth="1"/>
    <col min="28" max="28" width="9.5" style="52" bestFit="1" customWidth="1"/>
    <col min="29" max="29" width="15" style="52" bestFit="1" customWidth="1"/>
    <col min="30" max="30" width="15" style="52" customWidth="1"/>
    <col min="31" max="31" width="14.1640625" style="76" bestFit="1" customWidth="1"/>
    <col min="32" max="32" width="17.1640625" style="52" bestFit="1" customWidth="1"/>
    <col min="33" max="33" width="21.1640625" style="52" bestFit="1" customWidth="1"/>
    <col min="34" max="34" width="17.1640625" style="52" bestFit="1" customWidth="1"/>
    <col min="35" max="35" width="24" style="52" bestFit="1" customWidth="1"/>
    <col min="36" max="36" width="16.5" style="52" bestFit="1" customWidth="1"/>
    <col min="37" max="37" width="13.5" style="52" bestFit="1" customWidth="1"/>
    <col min="38" max="38" width="12.1640625" style="52" bestFit="1" customWidth="1"/>
    <col min="39" max="39" width="10.33203125" style="52" bestFit="1" customWidth="1"/>
    <col min="40" max="40" width="10" style="52" bestFit="1" customWidth="1"/>
    <col min="41" max="41" width="8" style="52" bestFit="1" customWidth="1"/>
    <col min="42" max="42" width="11.1640625" style="52" bestFit="1" customWidth="1"/>
    <col min="43" max="43" width="11.5" style="52" bestFit="1" customWidth="1"/>
    <col min="44" max="44" width="11.1640625" style="52" bestFit="1" customWidth="1"/>
    <col min="45" max="45" width="7.5" style="52" bestFit="1" customWidth="1"/>
    <col min="46" max="46" width="14.83203125" style="52" bestFit="1" customWidth="1"/>
    <col min="47" max="47" width="9.83203125" style="52" bestFit="1" customWidth="1"/>
    <col min="48" max="48" width="20.5" style="52" bestFit="1" customWidth="1"/>
    <col min="49" max="49" width="17.6640625" style="52" bestFit="1" customWidth="1"/>
    <col min="50" max="51" width="12.6640625" style="48" bestFit="1" customWidth="1"/>
    <col min="52" max="52" width="9.1640625" style="48"/>
    <col min="53" max="53" width="12" style="263" bestFit="1" customWidth="1"/>
    <col min="54" max="16384" width="9.1640625" style="52"/>
  </cols>
  <sheetData>
    <row r="1" spans="1:59" ht="31.5" customHeight="1">
      <c r="B1" s="10" t="s">
        <v>139</v>
      </c>
      <c r="D1" s="53"/>
      <c r="E1" s="53"/>
      <c r="F1" s="53"/>
      <c r="G1" s="53"/>
      <c r="H1" s="53"/>
      <c r="I1" s="53"/>
      <c r="J1" s="54"/>
      <c r="K1" s="53"/>
      <c r="L1" s="53"/>
      <c r="M1" s="53"/>
      <c r="N1" s="54"/>
      <c r="O1" s="53"/>
      <c r="P1" s="53"/>
      <c r="Q1" s="53"/>
      <c r="R1" s="55"/>
      <c r="S1" s="55"/>
      <c r="T1" s="54"/>
      <c r="U1" s="54"/>
      <c r="V1" s="54"/>
      <c r="W1" s="54"/>
      <c r="X1" s="54"/>
      <c r="Y1" s="54"/>
      <c r="Z1" s="36"/>
      <c r="AA1" s="54"/>
      <c r="AB1" s="56"/>
      <c r="AC1" s="54"/>
      <c r="AD1" s="54"/>
      <c r="AE1" s="53"/>
      <c r="AF1" s="53"/>
      <c r="AG1" s="56"/>
      <c r="AH1" s="56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44"/>
      <c r="AY1" s="44"/>
      <c r="AZ1" s="44"/>
    </row>
    <row r="2" spans="1:59" ht="24.75" customHeight="1">
      <c r="B2" s="11" t="s">
        <v>0</v>
      </c>
      <c r="D2" s="53"/>
      <c r="E2" s="53"/>
      <c r="F2" s="53"/>
      <c r="G2" s="53"/>
      <c r="H2" s="53"/>
      <c r="I2" s="53"/>
      <c r="J2" s="54"/>
      <c r="K2" s="53"/>
      <c r="L2" s="53"/>
      <c r="M2" s="53"/>
      <c r="N2" s="54"/>
      <c r="O2" s="53"/>
      <c r="P2" s="53"/>
      <c r="Q2" s="53"/>
      <c r="R2" s="56"/>
      <c r="S2" s="56"/>
      <c r="T2" s="54"/>
      <c r="U2" s="54"/>
      <c r="V2" s="54"/>
      <c r="W2" s="54"/>
      <c r="X2" s="54"/>
      <c r="Y2" s="54"/>
      <c r="Z2" s="36"/>
      <c r="AA2" s="54"/>
      <c r="AB2" s="56"/>
      <c r="AC2" s="54"/>
      <c r="AD2" s="54"/>
      <c r="AE2" s="53"/>
      <c r="AF2" s="53"/>
      <c r="AG2" s="56"/>
      <c r="AH2" s="56"/>
      <c r="AI2" s="54"/>
      <c r="AJ2" s="54"/>
      <c r="AK2" s="54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44"/>
      <c r="AY2" s="44"/>
      <c r="AZ2" s="44"/>
    </row>
    <row r="3" spans="1:59" s="57" customFormat="1" ht="16.5" customHeight="1" thickBot="1">
      <c r="A3" s="30"/>
      <c r="B3" s="30"/>
      <c r="D3" s="56"/>
      <c r="E3" s="56"/>
      <c r="F3" s="56"/>
      <c r="G3" s="56"/>
      <c r="H3" s="56"/>
      <c r="I3" s="56"/>
      <c r="J3" s="54"/>
      <c r="K3" s="56"/>
      <c r="L3" s="56"/>
      <c r="M3" s="56"/>
      <c r="N3" s="54"/>
      <c r="O3" s="58"/>
      <c r="P3" s="58"/>
      <c r="Q3" s="56"/>
      <c r="R3" s="56"/>
      <c r="S3" s="59"/>
      <c r="T3" s="54"/>
      <c r="U3" s="54"/>
      <c r="V3" s="54"/>
      <c r="W3" s="54"/>
      <c r="X3" s="54"/>
      <c r="Y3" s="54"/>
      <c r="Z3" s="36"/>
      <c r="AA3" s="54"/>
      <c r="AB3" s="56"/>
      <c r="AC3" s="54"/>
      <c r="AD3" s="54"/>
      <c r="AE3" s="56"/>
      <c r="AF3" s="56"/>
      <c r="AG3" s="56"/>
      <c r="AH3" s="56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44"/>
      <c r="AY3" s="44"/>
      <c r="AZ3" s="44"/>
      <c r="BA3" s="263"/>
    </row>
    <row r="4" spans="1:59" ht="26.25" customHeight="1" thickTop="1" thickBot="1">
      <c r="D4" s="60"/>
      <c r="E4" s="60"/>
      <c r="F4" s="60"/>
      <c r="G4" s="60"/>
      <c r="H4" s="60"/>
      <c r="I4" s="60"/>
      <c r="J4" s="54"/>
      <c r="K4" s="61"/>
      <c r="L4" s="61"/>
      <c r="M4" s="61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36"/>
      <c r="AA4" s="54"/>
      <c r="AB4" s="54"/>
      <c r="AC4" s="54"/>
      <c r="AD4" s="54"/>
      <c r="AE4" s="62"/>
      <c r="AF4" s="60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141" t="s">
        <v>127</v>
      </c>
      <c r="AY4" s="141" t="s">
        <v>128</v>
      </c>
      <c r="AZ4" s="44" t="s">
        <v>135</v>
      </c>
      <c r="BA4" s="265"/>
    </row>
    <row r="5" spans="1:59" ht="30" customHeight="1" thickTop="1" thickBot="1">
      <c r="A5" s="281"/>
      <c r="B5" s="282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142"/>
      <c r="AY5" s="142"/>
      <c r="AZ5" s="63"/>
      <c r="BB5" s="52" t="s">
        <v>55</v>
      </c>
    </row>
    <row r="6" spans="1:59" s="66" customFormat="1" ht="30" customHeight="1" thickTop="1" thickBot="1">
      <c r="A6" s="279" t="s">
        <v>1</v>
      </c>
      <c r="B6" s="280"/>
      <c r="D6" s="249" t="s">
        <v>5</v>
      </c>
      <c r="E6" s="249" t="s">
        <v>33</v>
      </c>
      <c r="F6" s="249" t="s">
        <v>56</v>
      </c>
      <c r="G6" s="249" t="s">
        <v>35</v>
      </c>
      <c r="H6" s="249" t="s">
        <v>46</v>
      </c>
      <c r="I6" s="249" t="s">
        <v>30</v>
      </c>
      <c r="J6" s="249" t="s">
        <v>57</v>
      </c>
      <c r="K6" s="249" t="s">
        <v>61</v>
      </c>
      <c r="L6" s="249" t="s">
        <v>8</v>
      </c>
      <c r="M6" s="249" t="s">
        <v>39</v>
      </c>
      <c r="N6" s="249" t="s">
        <v>47</v>
      </c>
      <c r="O6" s="250" t="s">
        <v>62</v>
      </c>
      <c r="P6" s="250" t="s">
        <v>34</v>
      </c>
      <c r="Q6" s="250" t="s">
        <v>17</v>
      </c>
      <c r="R6" s="250" t="s">
        <v>6</v>
      </c>
      <c r="S6" s="249" t="s">
        <v>32</v>
      </c>
      <c r="T6" s="249" t="s">
        <v>9</v>
      </c>
      <c r="U6" s="249" t="s">
        <v>45</v>
      </c>
      <c r="V6" s="249" t="s">
        <v>76</v>
      </c>
      <c r="W6" s="251" t="s">
        <v>63</v>
      </c>
      <c r="X6" s="249" t="s">
        <v>58</v>
      </c>
      <c r="Y6" s="249" t="s">
        <v>64</v>
      </c>
      <c r="Z6" s="252" t="s">
        <v>133</v>
      </c>
      <c r="AA6" s="249" t="s">
        <v>65</v>
      </c>
      <c r="AB6" s="249" t="s">
        <v>44</v>
      </c>
      <c r="AC6" s="249" t="s">
        <v>31</v>
      </c>
      <c r="AD6" s="249" t="s">
        <v>140</v>
      </c>
      <c r="AE6" s="249" t="s">
        <v>71</v>
      </c>
      <c r="AF6" s="249" t="s">
        <v>72</v>
      </c>
      <c r="AG6" s="249" t="s">
        <v>73</v>
      </c>
      <c r="AH6" s="249" t="s">
        <v>74</v>
      </c>
      <c r="AI6" s="249" t="s">
        <v>75</v>
      </c>
      <c r="AJ6" s="249" t="s">
        <v>66</v>
      </c>
      <c r="AK6" s="249" t="s">
        <v>67</v>
      </c>
      <c r="AL6" s="249" t="s">
        <v>43</v>
      </c>
      <c r="AM6" s="249" t="s">
        <v>59</v>
      </c>
      <c r="AN6" s="249" t="s">
        <v>40</v>
      </c>
      <c r="AO6" s="249" t="s">
        <v>41</v>
      </c>
      <c r="AP6" s="249" t="s">
        <v>28</v>
      </c>
      <c r="AQ6" s="249" t="s">
        <v>10</v>
      </c>
      <c r="AR6" s="249" t="s">
        <v>38</v>
      </c>
      <c r="AS6" s="249" t="s">
        <v>60</v>
      </c>
      <c r="AT6" s="249" t="s">
        <v>29</v>
      </c>
      <c r="AU6" s="249" t="s">
        <v>68</v>
      </c>
      <c r="AV6" s="249" t="s">
        <v>69</v>
      </c>
      <c r="AW6" s="249" t="s">
        <v>70</v>
      </c>
      <c r="AX6" s="141" t="s">
        <v>127</v>
      </c>
      <c r="AY6" s="141" t="s">
        <v>128</v>
      </c>
      <c r="AZ6" s="49"/>
      <c r="BA6" s="267"/>
      <c r="BG6" s="221" t="s">
        <v>170</v>
      </c>
    </row>
    <row r="7" spans="1:59" ht="30" customHeight="1" thickTop="1" thickBot="1">
      <c r="A7" s="18" t="s">
        <v>18</v>
      </c>
      <c r="B7" s="19" t="s">
        <v>93</v>
      </c>
      <c r="D7" s="253">
        <v>56</v>
      </c>
      <c r="E7" s="253">
        <v>22</v>
      </c>
      <c r="F7" s="253">
        <v>50</v>
      </c>
      <c r="G7" s="253">
        <v>83</v>
      </c>
      <c r="H7" s="253">
        <v>70</v>
      </c>
      <c r="I7" s="253">
        <v>15</v>
      </c>
      <c r="J7" s="240">
        <v>290</v>
      </c>
      <c r="K7" s="253">
        <v>42</v>
      </c>
      <c r="L7" s="253">
        <v>98</v>
      </c>
      <c r="M7" s="253">
        <v>23</v>
      </c>
      <c r="N7" s="253">
        <v>62</v>
      </c>
      <c r="O7" s="253">
        <v>30</v>
      </c>
      <c r="P7" s="253">
        <v>21</v>
      </c>
      <c r="Q7" s="253">
        <v>28</v>
      </c>
      <c r="R7" s="253"/>
      <c r="S7" s="253">
        <v>22</v>
      </c>
      <c r="T7" s="253">
        <v>36</v>
      </c>
      <c r="U7" s="253">
        <v>33</v>
      </c>
      <c r="V7" s="253">
        <v>192</v>
      </c>
      <c r="W7" s="253">
        <v>9</v>
      </c>
      <c r="X7" s="253">
        <v>37</v>
      </c>
      <c r="Y7" s="253">
        <v>61</v>
      </c>
      <c r="Z7" s="254">
        <v>25</v>
      </c>
      <c r="AA7" s="253">
        <v>13</v>
      </c>
      <c r="AB7" s="253">
        <v>58</v>
      </c>
      <c r="AC7" s="253">
        <v>8</v>
      </c>
      <c r="AD7" s="253">
        <v>79</v>
      </c>
      <c r="AE7" s="253">
        <v>95</v>
      </c>
      <c r="AF7" s="253">
        <v>195</v>
      </c>
      <c r="AG7" s="253">
        <v>97</v>
      </c>
      <c r="AH7" s="253">
        <v>77</v>
      </c>
      <c r="AI7" s="253">
        <v>161</v>
      </c>
      <c r="AJ7" s="253">
        <v>37</v>
      </c>
      <c r="AK7" s="253">
        <v>37</v>
      </c>
      <c r="AL7" s="253">
        <v>36</v>
      </c>
      <c r="AM7" s="253">
        <v>106</v>
      </c>
      <c r="AN7" s="253">
        <v>56</v>
      </c>
      <c r="AO7" s="253">
        <v>15</v>
      </c>
      <c r="AP7" s="253">
        <v>20</v>
      </c>
      <c r="AQ7" s="253">
        <v>22</v>
      </c>
      <c r="AR7" s="253">
        <v>74</v>
      </c>
      <c r="AS7" s="255"/>
      <c r="AT7" s="253">
        <v>43</v>
      </c>
      <c r="AU7" s="253">
        <v>43</v>
      </c>
      <c r="AV7" s="253">
        <v>14</v>
      </c>
      <c r="AW7" s="253">
        <v>17</v>
      </c>
      <c r="AX7" s="248">
        <f>MAX(D7:AW7)</f>
        <v>290</v>
      </c>
      <c r="AY7" s="143">
        <f>MIN(D7:AX7)</f>
        <v>8</v>
      </c>
      <c r="AZ7" s="48">
        <f>SUM(D7:AW7)</f>
        <v>2608</v>
      </c>
      <c r="BA7" s="268">
        <v>1</v>
      </c>
      <c r="BB7" s="52">
        <f>AZ7</f>
        <v>2608</v>
      </c>
      <c r="BG7" s="218">
        <f>AZ7+AZ8+AZ9</f>
        <v>6308</v>
      </c>
    </row>
    <row r="8" spans="1:59" ht="30" customHeight="1" thickTop="1" thickBot="1">
      <c r="A8" s="14" t="s">
        <v>26</v>
      </c>
      <c r="B8" s="7" t="s">
        <v>94</v>
      </c>
      <c r="D8" s="253">
        <v>29</v>
      </c>
      <c r="E8" s="253">
        <v>7</v>
      </c>
      <c r="F8" s="253">
        <v>40</v>
      </c>
      <c r="G8" s="253">
        <v>57</v>
      </c>
      <c r="H8" s="253">
        <v>41</v>
      </c>
      <c r="I8" s="253">
        <v>12</v>
      </c>
      <c r="J8" s="240">
        <v>150</v>
      </c>
      <c r="K8" s="253">
        <v>41</v>
      </c>
      <c r="L8" s="253">
        <v>48</v>
      </c>
      <c r="M8" s="253">
        <v>36</v>
      </c>
      <c r="N8" s="253">
        <v>32</v>
      </c>
      <c r="O8" s="253">
        <v>29</v>
      </c>
      <c r="P8" s="253">
        <v>10</v>
      </c>
      <c r="Q8" s="253">
        <v>22</v>
      </c>
      <c r="R8" s="253"/>
      <c r="S8" s="253">
        <v>34</v>
      </c>
      <c r="T8" s="253">
        <v>30</v>
      </c>
      <c r="U8" s="253">
        <v>42</v>
      </c>
      <c r="V8" s="253">
        <v>150</v>
      </c>
      <c r="W8" s="253">
        <v>5</v>
      </c>
      <c r="X8" s="253">
        <v>21</v>
      </c>
      <c r="Y8" s="253">
        <v>46</v>
      </c>
      <c r="Z8" s="254">
        <v>17</v>
      </c>
      <c r="AA8" s="253">
        <v>12</v>
      </c>
      <c r="AB8" s="253">
        <v>49</v>
      </c>
      <c r="AC8" s="253">
        <v>7</v>
      </c>
      <c r="AD8" s="253">
        <v>49</v>
      </c>
      <c r="AE8" s="253">
        <v>69</v>
      </c>
      <c r="AF8" s="253">
        <v>169</v>
      </c>
      <c r="AG8" s="253">
        <v>116</v>
      </c>
      <c r="AH8" s="253">
        <v>105</v>
      </c>
      <c r="AI8" s="253">
        <v>206</v>
      </c>
      <c r="AJ8" s="253">
        <v>35</v>
      </c>
      <c r="AK8" s="253">
        <v>34</v>
      </c>
      <c r="AL8" s="253">
        <v>34</v>
      </c>
      <c r="AM8" s="253">
        <v>105</v>
      </c>
      <c r="AN8" s="253">
        <v>57</v>
      </c>
      <c r="AO8" s="253">
        <v>13</v>
      </c>
      <c r="AP8" s="253">
        <v>13</v>
      </c>
      <c r="AQ8" s="253">
        <v>15</v>
      </c>
      <c r="AR8" s="253">
        <v>53</v>
      </c>
      <c r="AS8" s="255"/>
      <c r="AT8" s="253">
        <v>23</v>
      </c>
      <c r="AU8" s="253">
        <v>47</v>
      </c>
      <c r="AV8" s="253">
        <v>9</v>
      </c>
      <c r="AW8" s="253">
        <v>23</v>
      </c>
      <c r="AX8" s="248">
        <f t="shared" ref="AX8:AX24" si="0">MAX(D8:AW8)</f>
        <v>206</v>
      </c>
      <c r="AY8" s="143">
        <f t="shared" ref="AY8:AY24" si="1">MIN(D8:AX8)</f>
        <v>5</v>
      </c>
      <c r="AZ8" s="48">
        <f t="shared" ref="AZ8:AZ25" si="2">SUM(D8:AW8)</f>
        <v>2142</v>
      </c>
      <c r="BA8" s="263">
        <v>2</v>
      </c>
      <c r="BB8" s="52">
        <f>SUM(AZ8:AZ9)</f>
        <v>3700</v>
      </c>
    </row>
    <row r="9" spans="1:59" ht="30" customHeight="1" thickTop="1" thickBot="1">
      <c r="A9" s="22" t="s">
        <v>13</v>
      </c>
      <c r="B9" s="23" t="s">
        <v>95</v>
      </c>
      <c r="D9" s="253">
        <v>28</v>
      </c>
      <c r="E9" s="253">
        <v>9</v>
      </c>
      <c r="F9" s="253">
        <v>26</v>
      </c>
      <c r="G9" s="253">
        <v>43</v>
      </c>
      <c r="H9" s="253">
        <v>25</v>
      </c>
      <c r="I9" s="253">
        <v>5</v>
      </c>
      <c r="J9" s="240">
        <v>126</v>
      </c>
      <c r="K9" s="253">
        <v>26</v>
      </c>
      <c r="L9" s="253">
        <v>28</v>
      </c>
      <c r="M9" s="253">
        <v>8</v>
      </c>
      <c r="N9" s="253">
        <v>19</v>
      </c>
      <c r="O9" s="253">
        <v>18</v>
      </c>
      <c r="P9" s="253">
        <v>9</v>
      </c>
      <c r="Q9" s="253">
        <v>17</v>
      </c>
      <c r="R9" s="253"/>
      <c r="S9" s="253">
        <v>16</v>
      </c>
      <c r="T9" s="253">
        <v>18</v>
      </c>
      <c r="U9" s="253">
        <v>22</v>
      </c>
      <c r="V9" s="253">
        <v>120</v>
      </c>
      <c r="W9" s="253">
        <v>4</v>
      </c>
      <c r="X9" s="253">
        <v>19</v>
      </c>
      <c r="Y9" s="253">
        <v>30</v>
      </c>
      <c r="Z9" s="254">
        <v>10</v>
      </c>
      <c r="AA9" s="253">
        <v>6</v>
      </c>
      <c r="AB9" s="253">
        <v>25</v>
      </c>
      <c r="AC9" s="253">
        <v>0</v>
      </c>
      <c r="AD9" s="253">
        <v>59</v>
      </c>
      <c r="AE9" s="253">
        <v>76</v>
      </c>
      <c r="AF9" s="253">
        <v>192</v>
      </c>
      <c r="AG9" s="253">
        <v>75</v>
      </c>
      <c r="AH9" s="253">
        <v>84</v>
      </c>
      <c r="AI9" s="253">
        <v>173</v>
      </c>
      <c r="AJ9" s="253">
        <v>20</v>
      </c>
      <c r="AK9" s="253">
        <v>29</v>
      </c>
      <c r="AL9" s="253">
        <v>26</v>
      </c>
      <c r="AM9" s="253">
        <v>51</v>
      </c>
      <c r="AN9" s="253">
        <v>22</v>
      </c>
      <c r="AO9" s="253">
        <v>9</v>
      </c>
      <c r="AP9" s="253">
        <v>7</v>
      </c>
      <c r="AQ9" s="253">
        <v>6</v>
      </c>
      <c r="AR9" s="253">
        <v>27</v>
      </c>
      <c r="AS9" s="255"/>
      <c r="AT9" s="253">
        <v>7</v>
      </c>
      <c r="AU9" s="253">
        <v>21</v>
      </c>
      <c r="AV9" s="253">
        <v>7</v>
      </c>
      <c r="AW9" s="253">
        <v>10</v>
      </c>
      <c r="AX9" s="248">
        <f t="shared" si="0"/>
        <v>192</v>
      </c>
      <c r="AY9" s="143">
        <f t="shared" si="1"/>
        <v>0</v>
      </c>
      <c r="AZ9" s="48">
        <f t="shared" si="2"/>
        <v>1558</v>
      </c>
      <c r="BA9" s="268"/>
    </row>
    <row r="10" spans="1:59" ht="30" customHeight="1" thickTop="1" thickBot="1">
      <c r="A10" s="15" t="s">
        <v>19</v>
      </c>
      <c r="B10" s="16" t="s">
        <v>96</v>
      </c>
      <c r="D10" s="253">
        <v>22</v>
      </c>
      <c r="E10" s="253">
        <v>10</v>
      </c>
      <c r="F10" s="253">
        <v>15</v>
      </c>
      <c r="G10" s="253">
        <v>33</v>
      </c>
      <c r="H10" s="253">
        <v>19</v>
      </c>
      <c r="I10" s="253">
        <v>5</v>
      </c>
      <c r="J10" s="240">
        <v>54</v>
      </c>
      <c r="K10" s="253">
        <v>11</v>
      </c>
      <c r="L10" s="253">
        <v>28</v>
      </c>
      <c r="M10" s="253">
        <v>8</v>
      </c>
      <c r="N10" s="253">
        <v>12</v>
      </c>
      <c r="O10" s="253">
        <v>7</v>
      </c>
      <c r="P10" s="253">
        <v>5</v>
      </c>
      <c r="Q10" s="253">
        <v>9</v>
      </c>
      <c r="R10" s="253"/>
      <c r="S10" s="253">
        <v>11</v>
      </c>
      <c r="T10" s="253">
        <v>10</v>
      </c>
      <c r="U10" s="253">
        <v>7</v>
      </c>
      <c r="V10" s="253">
        <v>73</v>
      </c>
      <c r="W10" s="253">
        <v>2</v>
      </c>
      <c r="X10" s="253">
        <v>9</v>
      </c>
      <c r="Y10" s="253">
        <v>35</v>
      </c>
      <c r="Z10" s="254">
        <v>13</v>
      </c>
      <c r="AA10" s="253">
        <v>3</v>
      </c>
      <c r="AB10" s="253">
        <v>13</v>
      </c>
      <c r="AC10" s="253">
        <v>0</v>
      </c>
      <c r="AD10" s="253">
        <v>12</v>
      </c>
      <c r="AE10" s="253">
        <v>18</v>
      </c>
      <c r="AF10" s="253">
        <v>43</v>
      </c>
      <c r="AG10" s="253">
        <v>38</v>
      </c>
      <c r="AH10" s="253">
        <v>25</v>
      </c>
      <c r="AI10" s="253">
        <v>29</v>
      </c>
      <c r="AJ10" s="253">
        <v>10</v>
      </c>
      <c r="AK10" s="253">
        <v>12</v>
      </c>
      <c r="AL10" s="253">
        <v>10</v>
      </c>
      <c r="AM10" s="253">
        <v>15</v>
      </c>
      <c r="AN10" s="253">
        <v>15</v>
      </c>
      <c r="AO10" s="253">
        <v>5</v>
      </c>
      <c r="AP10" s="253">
        <v>7</v>
      </c>
      <c r="AQ10" s="253">
        <v>4</v>
      </c>
      <c r="AR10" s="253">
        <v>19</v>
      </c>
      <c r="AS10" s="255"/>
      <c r="AT10" s="253">
        <v>5</v>
      </c>
      <c r="AU10" s="253">
        <v>9</v>
      </c>
      <c r="AV10" s="253">
        <v>7</v>
      </c>
      <c r="AW10" s="253">
        <v>3</v>
      </c>
      <c r="AX10" s="248">
        <f t="shared" si="0"/>
        <v>73</v>
      </c>
      <c r="AY10" s="143">
        <f t="shared" si="1"/>
        <v>0</v>
      </c>
      <c r="AZ10" s="48">
        <f t="shared" si="2"/>
        <v>700</v>
      </c>
      <c r="BA10" s="268">
        <v>3</v>
      </c>
      <c r="BB10" s="52">
        <f>AZ10</f>
        <v>700</v>
      </c>
      <c r="BD10" s="52" t="s">
        <v>169</v>
      </c>
    </row>
    <row r="11" spans="1:59" ht="30" customHeight="1" thickTop="1" thickBot="1">
      <c r="A11" s="20" t="s">
        <v>27</v>
      </c>
      <c r="B11" s="21" t="s">
        <v>97</v>
      </c>
      <c r="D11" s="253">
        <v>9</v>
      </c>
      <c r="E11" s="253">
        <v>2</v>
      </c>
      <c r="F11" s="253">
        <v>11</v>
      </c>
      <c r="G11" s="253">
        <v>11</v>
      </c>
      <c r="H11" s="253">
        <v>12</v>
      </c>
      <c r="I11" s="253">
        <v>1</v>
      </c>
      <c r="J11" s="240">
        <v>36</v>
      </c>
      <c r="K11" s="253">
        <v>8</v>
      </c>
      <c r="L11" s="253">
        <v>10</v>
      </c>
      <c r="M11" s="253">
        <v>4</v>
      </c>
      <c r="N11" s="253">
        <v>8</v>
      </c>
      <c r="O11" s="253">
        <v>8</v>
      </c>
      <c r="P11" s="253">
        <v>2</v>
      </c>
      <c r="Q11" s="253">
        <v>9</v>
      </c>
      <c r="R11" s="253"/>
      <c r="S11" s="253">
        <v>11</v>
      </c>
      <c r="T11" s="253">
        <v>7</v>
      </c>
      <c r="U11" s="253">
        <v>6</v>
      </c>
      <c r="V11" s="253">
        <v>31</v>
      </c>
      <c r="W11" s="253">
        <v>0</v>
      </c>
      <c r="X11" s="253">
        <v>6</v>
      </c>
      <c r="Y11" s="253">
        <v>10</v>
      </c>
      <c r="Z11" s="254">
        <v>3</v>
      </c>
      <c r="AA11" s="253">
        <v>1</v>
      </c>
      <c r="AB11" s="253">
        <v>13</v>
      </c>
      <c r="AC11" s="253">
        <v>1</v>
      </c>
      <c r="AD11" s="253">
        <v>3</v>
      </c>
      <c r="AE11" s="253">
        <v>6</v>
      </c>
      <c r="AF11" s="253">
        <v>30</v>
      </c>
      <c r="AG11" s="253">
        <v>22</v>
      </c>
      <c r="AH11" s="253">
        <v>19</v>
      </c>
      <c r="AI11" s="253">
        <v>21</v>
      </c>
      <c r="AJ11" s="253">
        <v>3</v>
      </c>
      <c r="AK11" s="253">
        <v>6</v>
      </c>
      <c r="AL11" s="253">
        <v>5</v>
      </c>
      <c r="AM11" s="253">
        <v>10</v>
      </c>
      <c r="AN11" s="253">
        <v>7</v>
      </c>
      <c r="AO11" s="253">
        <v>6</v>
      </c>
      <c r="AP11" s="253">
        <v>3</v>
      </c>
      <c r="AQ11" s="253">
        <v>3</v>
      </c>
      <c r="AR11" s="253">
        <v>7</v>
      </c>
      <c r="AS11" s="255"/>
      <c r="AT11" s="253">
        <v>6</v>
      </c>
      <c r="AU11" s="253">
        <v>9</v>
      </c>
      <c r="AV11" s="253">
        <v>3</v>
      </c>
      <c r="AW11" s="253">
        <v>8</v>
      </c>
      <c r="AX11" s="248">
        <f t="shared" si="0"/>
        <v>36</v>
      </c>
      <c r="AY11" s="143">
        <f t="shared" si="1"/>
        <v>0</v>
      </c>
      <c r="AZ11" s="48">
        <f t="shared" si="2"/>
        <v>397</v>
      </c>
      <c r="BA11" s="268">
        <v>4</v>
      </c>
      <c r="BB11" s="52">
        <f>SUM(AZ11:AZ12)</f>
        <v>2112</v>
      </c>
      <c r="BD11" s="52">
        <f>AZ10+AZ11</f>
        <v>1097</v>
      </c>
    </row>
    <row r="12" spans="1:59" ht="30" customHeight="1" thickTop="1" thickBot="1">
      <c r="A12" s="13" t="s">
        <v>13</v>
      </c>
      <c r="B12" s="6" t="s">
        <v>98</v>
      </c>
      <c r="D12" s="253">
        <v>46</v>
      </c>
      <c r="E12" s="253">
        <v>9</v>
      </c>
      <c r="F12" s="253">
        <v>34</v>
      </c>
      <c r="G12" s="253">
        <v>54</v>
      </c>
      <c r="H12" s="253">
        <v>21</v>
      </c>
      <c r="I12" s="253">
        <v>0</v>
      </c>
      <c r="J12" s="240">
        <v>97</v>
      </c>
      <c r="K12" s="253">
        <v>22</v>
      </c>
      <c r="L12" s="253">
        <v>55</v>
      </c>
      <c r="M12" s="253">
        <v>10</v>
      </c>
      <c r="N12" s="253">
        <v>19</v>
      </c>
      <c r="O12" s="253">
        <v>12</v>
      </c>
      <c r="P12" s="253">
        <v>9</v>
      </c>
      <c r="Q12" s="253">
        <v>35</v>
      </c>
      <c r="R12" s="253"/>
      <c r="S12" s="253">
        <v>49</v>
      </c>
      <c r="T12" s="253">
        <v>13</v>
      </c>
      <c r="U12" s="253">
        <v>24</v>
      </c>
      <c r="V12" s="253">
        <v>158</v>
      </c>
      <c r="W12" s="253">
        <v>3</v>
      </c>
      <c r="X12" s="253">
        <v>27</v>
      </c>
      <c r="Y12" s="253">
        <v>47</v>
      </c>
      <c r="Z12" s="254">
        <v>25</v>
      </c>
      <c r="AA12" s="253">
        <v>12</v>
      </c>
      <c r="AB12" s="253">
        <v>40</v>
      </c>
      <c r="AC12" s="253">
        <v>2</v>
      </c>
      <c r="AD12" s="253">
        <v>34</v>
      </c>
      <c r="AE12" s="253">
        <v>62</v>
      </c>
      <c r="AF12" s="253">
        <v>153</v>
      </c>
      <c r="AG12" s="253">
        <v>102</v>
      </c>
      <c r="AH12" s="253">
        <v>60</v>
      </c>
      <c r="AI12" s="253">
        <v>169</v>
      </c>
      <c r="AJ12" s="253">
        <v>17</v>
      </c>
      <c r="AK12" s="253">
        <v>34</v>
      </c>
      <c r="AL12" s="253">
        <v>43</v>
      </c>
      <c r="AM12" s="253">
        <v>44</v>
      </c>
      <c r="AN12" s="253">
        <v>45</v>
      </c>
      <c r="AO12" s="253">
        <v>10</v>
      </c>
      <c r="AP12" s="253">
        <v>10</v>
      </c>
      <c r="AQ12" s="253">
        <v>10</v>
      </c>
      <c r="AR12" s="253">
        <v>31</v>
      </c>
      <c r="AS12" s="255"/>
      <c r="AT12" s="253">
        <v>10</v>
      </c>
      <c r="AU12" s="253">
        <v>38</v>
      </c>
      <c r="AV12" s="253">
        <v>8</v>
      </c>
      <c r="AW12" s="253">
        <v>12</v>
      </c>
      <c r="AX12" s="248">
        <f t="shared" si="0"/>
        <v>169</v>
      </c>
      <c r="AY12" s="143">
        <f t="shared" si="1"/>
        <v>0</v>
      </c>
      <c r="AZ12" s="48">
        <f t="shared" si="2"/>
        <v>1715</v>
      </c>
      <c r="BA12" s="268"/>
    </row>
    <row r="13" spans="1:59" ht="30" customHeight="1" thickTop="1" thickBot="1">
      <c r="A13" s="14" t="s">
        <v>12</v>
      </c>
      <c r="B13" s="27" t="s">
        <v>99</v>
      </c>
      <c r="D13" s="253">
        <v>28</v>
      </c>
      <c r="E13" s="253">
        <v>11</v>
      </c>
      <c r="F13" s="253">
        <v>17</v>
      </c>
      <c r="G13" s="253">
        <v>34</v>
      </c>
      <c r="H13" s="253">
        <v>23</v>
      </c>
      <c r="I13" s="253">
        <v>3</v>
      </c>
      <c r="J13" s="240">
        <v>82</v>
      </c>
      <c r="K13" s="253">
        <v>15</v>
      </c>
      <c r="L13" s="253">
        <v>23</v>
      </c>
      <c r="M13" s="253">
        <v>9</v>
      </c>
      <c r="N13" s="253">
        <v>15</v>
      </c>
      <c r="O13" s="253">
        <v>16</v>
      </c>
      <c r="P13" s="253">
        <v>7</v>
      </c>
      <c r="Q13" s="253">
        <v>18</v>
      </c>
      <c r="R13" s="253"/>
      <c r="S13" s="253">
        <v>12</v>
      </c>
      <c r="T13" s="253">
        <v>7</v>
      </c>
      <c r="U13" s="253">
        <v>11</v>
      </c>
      <c r="V13" s="253">
        <v>45</v>
      </c>
      <c r="W13" s="253">
        <v>2</v>
      </c>
      <c r="X13" s="253">
        <v>13</v>
      </c>
      <c r="Y13" s="253">
        <v>33</v>
      </c>
      <c r="Z13" s="254">
        <v>6</v>
      </c>
      <c r="AA13" s="253">
        <v>5</v>
      </c>
      <c r="AB13" s="253">
        <v>20</v>
      </c>
      <c r="AC13" s="253">
        <v>3</v>
      </c>
      <c r="AD13" s="253">
        <v>18</v>
      </c>
      <c r="AE13" s="253">
        <v>35</v>
      </c>
      <c r="AF13" s="253">
        <v>75</v>
      </c>
      <c r="AG13" s="253">
        <v>41</v>
      </c>
      <c r="AH13" s="253">
        <v>29</v>
      </c>
      <c r="AI13" s="253">
        <v>37</v>
      </c>
      <c r="AJ13" s="253">
        <v>15</v>
      </c>
      <c r="AK13" s="253">
        <v>7</v>
      </c>
      <c r="AL13" s="253">
        <v>8</v>
      </c>
      <c r="AM13" s="253">
        <v>34</v>
      </c>
      <c r="AN13" s="253">
        <v>22</v>
      </c>
      <c r="AO13" s="253">
        <v>7</v>
      </c>
      <c r="AP13" s="253">
        <v>9</v>
      </c>
      <c r="AQ13" s="253">
        <v>6</v>
      </c>
      <c r="AR13" s="253">
        <v>36</v>
      </c>
      <c r="AS13" s="255"/>
      <c r="AT13" s="253">
        <v>7</v>
      </c>
      <c r="AU13" s="253">
        <v>19</v>
      </c>
      <c r="AV13" s="253">
        <v>7</v>
      </c>
      <c r="AW13" s="253">
        <v>12</v>
      </c>
      <c r="AX13" s="248">
        <f t="shared" si="0"/>
        <v>82</v>
      </c>
      <c r="AY13" s="143">
        <f t="shared" si="1"/>
        <v>2</v>
      </c>
      <c r="AZ13" s="48">
        <f t="shared" si="2"/>
        <v>882</v>
      </c>
      <c r="BA13" s="268">
        <v>5</v>
      </c>
      <c r="BB13" s="52">
        <f>SUM(AZ13:AZ15)</f>
        <v>4547</v>
      </c>
    </row>
    <row r="14" spans="1:59" ht="30" customHeight="1" thickTop="1" thickBot="1">
      <c r="A14" s="20" t="s">
        <v>11</v>
      </c>
      <c r="B14" s="28" t="s">
        <v>100</v>
      </c>
      <c r="D14" s="253">
        <v>11</v>
      </c>
      <c r="E14" s="253">
        <v>1</v>
      </c>
      <c r="F14" s="253">
        <v>6</v>
      </c>
      <c r="G14" s="253">
        <v>5</v>
      </c>
      <c r="H14" s="253">
        <v>12</v>
      </c>
      <c r="I14" s="253">
        <v>2</v>
      </c>
      <c r="J14" s="240">
        <v>46</v>
      </c>
      <c r="K14" s="253">
        <v>7</v>
      </c>
      <c r="L14" s="253">
        <v>9</v>
      </c>
      <c r="M14" s="253">
        <v>6</v>
      </c>
      <c r="N14" s="253">
        <v>12</v>
      </c>
      <c r="O14" s="253">
        <v>7</v>
      </c>
      <c r="P14" s="253">
        <v>5</v>
      </c>
      <c r="Q14" s="253">
        <v>5</v>
      </c>
      <c r="R14" s="253"/>
      <c r="S14" s="253">
        <v>4</v>
      </c>
      <c r="T14" s="253">
        <v>5</v>
      </c>
      <c r="U14" s="253">
        <v>6</v>
      </c>
      <c r="V14" s="253">
        <v>28</v>
      </c>
      <c r="W14" s="253">
        <v>1</v>
      </c>
      <c r="X14" s="253">
        <v>3</v>
      </c>
      <c r="Y14" s="253">
        <v>5</v>
      </c>
      <c r="Z14" s="254">
        <v>4</v>
      </c>
      <c r="AA14" s="253">
        <v>2</v>
      </c>
      <c r="AB14" s="253">
        <v>9</v>
      </c>
      <c r="AC14" s="253">
        <v>0</v>
      </c>
      <c r="AD14" s="253">
        <v>4</v>
      </c>
      <c r="AE14" s="253">
        <v>8</v>
      </c>
      <c r="AF14" s="253">
        <v>23</v>
      </c>
      <c r="AG14" s="253">
        <v>20</v>
      </c>
      <c r="AH14" s="253">
        <v>20</v>
      </c>
      <c r="AI14" s="253">
        <v>16</v>
      </c>
      <c r="AJ14" s="253">
        <v>5</v>
      </c>
      <c r="AK14" s="253">
        <v>4</v>
      </c>
      <c r="AL14" s="253">
        <v>3</v>
      </c>
      <c r="AM14" s="253">
        <v>20</v>
      </c>
      <c r="AN14" s="253">
        <v>2</v>
      </c>
      <c r="AO14" s="253">
        <v>3</v>
      </c>
      <c r="AP14" s="253">
        <v>6</v>
      </c>
      <c r="AQ14" s="253">
        <v>5</v>
      </c>
      <c r="AR14" s="253">
        <v>10</v>
      </c>
      <c r="AS14" s="255"/>
      <c r="AT14" s="253">
        <v>8</v>
      </c>
      <c r="AU14" s="253">
        <v>18</v>
      </c>
      <c r="AV14" s="253">
        <v>4</v>
      </c>
      <c r="AW14" s="253">
        <v>5</v>
      </c>
      <c r="AX14" s="248">
        <f t="shared" si="0"/>
        <v>46</v>
      </c>
      <c r="AY14" s="143">
        <f t="shared" si="1"/>
        <v>0</v>
      </c>
      <c r="AZ14" s="48">
        <f t="shared" si="2"/>
        <v>385</v>
      </c>
      <c r="BA14" s="268"/>
    </row>
    <row r="15" spans="1:59" ht="30" customHeight="1" thickTop="1" thickBot="1">
      <c r="A15" s="25" t="s">
        <v>13</v>
      </c>
      <c r="B15" s="26" t="s">
        <v>101</v>
      </c>
      <c r="D15" s="253">
        <v>72</v>
      </c>
      <c r="E15" s="253">
        <v>20</v>
      </c>
      <c r="F15" s="253">
        <v>66</v>
      </c>
      <c r="G15" s="253">
        <v>99</v>
      </c>
      <c r="H15" s="253">
        <v>50</v>
      </c>
      <c r="I15" s="253">
        <v>16</v>
      </c>
      <c r="J15" s="240">
        <v>281</v>
      </c>
      <c r="K15" s="253">
        <v>37</v>
      </c>
      <c r="L15" s="253">
        <v>61</v>
      </c>
      <c r="M15" s="253">
        <v>31</v>
      </c>
      <c r="N15" s="253">
        <v>62</v>
      </c>
      <c r="O15" s="253">
        <v>26</v>
      </c>
      <c r="P15" s="253">
        <v>17</v>
      </c>
      <c r="Q15" s="253">
        <v>33</v>
      </c>
      <c r="R15" s="253"/>
      <c r="S15" s="253">
        <v>46</v>
      </c>
      <c r="T15" s="253">
        <v>67</v>
      </c>
      <c r="U15" s="253">
        <v>42</v>
      </c>
      <c r="V15" s="253">
        <v>156</v>
      </c>
      <c r="W15" s="253">
        <v>13</v>
      </c>
      <c r="X15" s="253">
        <v>54</v>
      </c>
      <c r="Y15" s="253">
        <v>81</v>
      </c>
      <c r="Z15" s="254">
        <v>27</v>
      </c>
      <c r="AA15" s="253">
        <v>30</v>
      </c>
      <c r="AB15" s="253">
        <v>79</v>
      </c>
      <c r="AC15" s="253">
        <v>7</v>
      </c>
      <c r="AD15" s="253">
        <v>59</v>
      </c>
      <c r="AE15" s="253">
        <v>132</v>
      </c>
      <c r="AF15" s="253">
        <v>301</v>
      </c>
      <c r="AG15" s="253">
        <v>167</v>
      </c>
      <c r="AH15" s="253">
        <v>149</v>
      </c>
      <c r="AI15" s="253">
        <v>306</v>
      </c>
      <c r="AJ15" s="253">
        <v>75</v>
      </c>
      <c r="AK15" s="253">
        <v>77</v>
      </c>
      <c r="AL15" s="253">
        <v>49</v>
      </c>
      <c r="AM15" s="253">
        <v>130</v>
      </c>
      <c r="AN15" s="253">
        <v>51</v>
      </c>
      <c r="AO15" s="253">
        <v>19</v>
      </c>
      <c r="AP15" s="253">
        <v>29</v>
      </c>
      <c r="AQ15" s="253">
        <v>20</v>
      </c>
      <c r="AR15" s="253">
        <v>77</v>
      </c>
      <c r="AS15" s="255"/>
      <c r="AT15" s="253">
        <v>38</v>
      </c>
      <c r="AU15" s="253">
        <v>69</v>
      </c>
      <c r="AV15" s="253">
        <v>26</v>
      </c>
      <c r="AW15" s="253">
        <v>33</v>
      </c>
      <c r="AX15" s="248">
        <f t="shared" si="0"/>
        <v>306</v>
      </c>
      <c r="AY15" s="143">
        <f t="shared" si="1"/>
        <v>7</v>
      </c>
      <c r="AZ15" s="48">
        <f t="shared" si="2"/>
        <v>3280</v>
      </c>
      <c r="BA15" s="268"/>
    </row>
    <row r="16" spans="1:59" ht="30" customHeight="1" thickTop="1" thickBot="1">
      <c r="A16" s="15">
        <v>6</v>
      </c>
      <c r="B16" s="24" t="s">
        <v>20</v>
      </c>
      <c r="D16" s="253">
        <v>51</v>
      </c>
      <c r="E16" s="253">
        <v>17</v>
      </c>
      <c r="F16" s="253">
        <v>42</v>
      </c>
      <c r="G16" s="253">
        <v>59</v>
      </c>
      <c r="H16" s="253">
        <v>29</v>
      </c>
      <c r="I16" s="253">
        <v>8</v>
      </c>
      <c r="J16" s="240">
        <v>182</v>
      </c>
      <c r="K16" s="253">
        <v>31</v>
      </c>
      <c r="L16" s="253">
        <v>52</v>
      </c>
      <c r="M16" s="253">
        <v>18</v>
      </c>
      <c r="N16" s="253">
        <v>35</v>
      </c>
      <c r="O16" s="253">
        <v>32</v>
      </c>
      <c r="P16" s="253">
        <v>11</v>
      </c>
      <c r="Q16" s="253">
        <v>27</v>
      </c>
      <c r="R16" s="253"/>
      <c r="S16" s="253">
        <v>42</v>
      </c>
      <c r="T16" s="253">
        <v>37</v>
      </c>
      <c r="U16" s="253">
        <v>21</v>
      </c>
      <c r="V16" s="253">
        <v>156</v>
      </c>
      <c r="W16" s="253">
        <v>6</v>
      </c>
      <c r="X16" s="253">
        <v>39</v>
      </c>
      <c r="Y16" s="253">
        <v>61</v>
      </c>
      <c r="Z16" s="254">
        <v>19</v>
      </c>
      <c r="AA16" s="253">
        <v>6</v>
      </c>
      <c r="AB16" s="253">
        <v>45</v>
      </c>
      <c r="AC16" s="253">
        <v>5</v>
      </c>
      <c r="AD16" s="253">
        <v>58</v>
      </c>
      <c r="AE16" s="253">
        <v>80</v>
      </c>
      <c r="AF16" s="253">
        <v>118</v>
      </c>
      <c r="AG16" s="253">
        <v>65</v>
      </c>
      <c r="AH16" s="253">
        <v>69</v>
      </c>
      <c r="AI16" s="253">
        <v>171</v>
      </c>
      <c r="AJ16" s="253">
        <v>18</v>
      </c>
      <c r="AK16" s="253">
        <v>28</v>
      </c>
      <c r="AL16" s="253">
        <v>34</v>
      </c>
      <c r="AM16" s="253">
        <v>66</v>
      </c>
      <c r="AN16" s="253">
        <v>31</v>
      </c>
      <c r="AO16" s="253">
        <v>8</v>
      </c>
      <c r="AP16" s="253">
        <v>13</v>
      </c>
      <c r="AQ16" s="253">
        <v>14</v>
      </c>
      <c r="AR16" s="253">
        <v>45</v>
      </c>
      <c r="AS16" s="255"/>
      <c r="AT16" s="253">
        <v>12</v>
      </c>
      <c r="AU16" s="253">
        <v>49</v>
      </c>
      <c r="AV16" s="253">
        <v>8</v>
      </c>
      <c r="AW16" s="253">
        <v>14</v>
      </c>
      <c r="AX16" s="248">
        <f t="shared" si="0"/>
        <v>182</v>
      </c>
      <c r="AY16" s="143">
        <f t="shared" si="1"/>
        <v>5</v>
      </c>
      <c r="AZ16" s="48">
        <f t="shared" si="2"/>
        <v>1932</v>
      </c>
      <c r="BA16" s="268">
        <v>6</v>
      </c>
      <c r="BB16" s="52">
        <f>AZ16</f>
        <v>1932</v>
      </c>
    </row>
    <row r="17" spans="1:54" ht="30" customHeight="1" thickTop="1" thickBot="1">
      <c r="A17" s="15">
        <v>7</v>
      </c>
      <c r="B17" s="29" t="s">
        <v>21</v>
      </c>
      <c r="D17" s="253">
        <v>30</v>
      </c>
      <c r="E17" s="253">
        <v>9</v>
      </c>
      <c r="F17" s="253">
        <v>31</v>
      </c>
      <c r="G17" s="253">
        <v>33</v>
      </c>
      <c r="H17" s="253">
        <v>27</v>
      </c>
      <c r="I17" s="253">
        <v>3</v>
      </c>
      <c r="J17" s="240">
        <v>96</v>
      </c>
      <c r="K17" s="253">
        <v>20</v>
      </c>
      <c r="L17" s="253">
        <v>32</v>
      </c>
      <c r="M17" s="253">
        <v>13</v>
      </c>
      <c r="N17" s="253">
        <v>23</v>
      </c>
      <c r="O17" s="253">
        <v>15</v>
      </c>
      <c r="P17" s="253">
        <v>11</v>
      </c>
      <c r="Q17" s="253">
        <v>16</v>
      </c>
      <c r="R17" s="253"/>
      <c r="S17" s="253">
        <v>29</v>
      </c>
      <c r="T17" s="253">
        <v>19</v>
      </c>
      <c r="U17" s="253">
        <v>7</v>
      </c>
      <c r="V17" s="253">
        <v>86</v>
      </c>
      <c r="W17" s="253">
        <v>4</v>
      </c>
      <c r="X17" s="253">
        <v>19</v>
      </c>
      <c r="Y17" s="253">
        <v>39</v>
      </c>
      <c r="Z17" s="254">
        <v>8</v>
      </c>
      <c r="AA17" s="253">
        <v>6</v>
      </c>
      <c r="AB17" s="253">
        <v>17</v>
      </c>
      <c r="AC17" s="253">
        <v>3</v>
      </c>
      <c r="AD17" s="253">
        <v>27</v>
      </c>
      <c r="AE17" s="253">
        <v>38</v>
      </c>
      <c r="AF17" s="253">
        <v>51</v>
      </c>
      <c r="AG17" s="253">
        <v>55</v>
      </c>
      <c r="AH17" s="253">
        <v>64</v>
      </c>
      <c r="AI17" s="253">
        <v>72</v>
      </c>
      <c r="AJ17" s="253">
        <v>14</v>
      </c>
      <c r="AK17" s="253">
        <v>11</v>
      </c>
      <c r="AL17" s="253">
        <v>13</v>
      </c>
      <c r="AM17" s="253">
        <v>34</v>
      </c>
      <c r="AN17" s="253">
        <v>15</v>
      </c>
      <c r="AO17" s="253">
        <v>7</v>
      </c>
      <c r="AP17" s="253">
        <v>5</v>
      </c>
      <c r="AQ17" s="253">
        <v>12</v>
      </c>
      <c r="AR17" s="253">
        <v>26</v>
      </c>
      <c r="AS17" s="255"/>
      <c r="AT17" s="253">
        <v>9</v>
      </c>
      <c r="AU17" s="253">
        <v>24</v>
      </c>
      <c r="AV17" s="253">
        <v>4</v>
      </c>
      <c r="AW17" s="253">
        <v>15</v>
      </c>
      <c r="AX17" s="248">
        <f t="shared" si="0"/>
        <v>96</v>
      </c>
      <c r="AY17" s="143">
        <f t="shared" si="1"/>
        <v>3</v>
      </c>
      <c r="AZ17" s="48">
        <f t="shared" si="2"/>
        <v>1092</v>
      </c>
      <c r="BA17" s="268">
        <v>7</v>
      </c>
      <c r="BB17" s="52">
        <f>AZ17</f>
        <v>1092</v>
      </c>
    </row>
    <row r="18" spans="1:54" ht="30" customHeight="1" thickTop="1" thickBot="1">
      <c r="A18" s="14" t="s">
        <v>14</v>
      </c>
      <c r="B18" s="28" t="s">
        <v>22</v>
      </c>
      <c r="D18" s="253">
        <v>4</v>
      </c>
      <c r="E18" s="253">
        <v>0</v>
      </c>
      <c r="F18" s="253">
        <v>7</v>
      </c>
      <c r="G18" s="253">
        <v>7</v>
      </c>
      <c r="H18" s="253">
        <v>11</v>
      </c>
      <c r="I18" s="253">
        <v>2</v>
      </c>
      <c r="J18" s="240">
        <v>46</v>
      </c>
      <c r="K18" s="253">
        <v>2</v>
      </c>
      <c r="L18" s="253">
        <v>4</v>
      </c>
      <c r="M18" s="253">
        <v>5</v>
      </c>
      <c r="N18" s="253">
        <v>9</v>
      </c>
      <c r="O18" s="253">
        <v>1</v>
      </c>
      <c r="P18" s="253">
        <v>0</v>
      </c>
      <c r="Q18" s="253">
        <v>5</v>
      </c>
      <c r="R18" s="253"/>
      <c r="S18" s="253">
        <v>5</v>
      </c>
      <c r="T18" s="253">
        <v>1</v>
      </c>
      <c r="U18" s="253">
        <v>2</v>
      </c>
      <c r="V18" s="253">
        <v>23</v>
      </c>
      <c r="W18" s="253">
        <v>0</v>
      </c>
      <c r="X18" s="253">
        <v>7</v>
      </c>
      <c r="Y18" s="253">
        <v>10</v>
      </c>
      <c r="Z18" s="254">
        <v>1</v>
      </c>
      <c r="AA18" s="253">
        <v>4</v>
      </c>
      <c r="AB18" s="253">
        <v>10</v>
      </c>
      <c r="AC18" s="253">
        <v>0</v>
      </c>
      <c r="AD18" s="253">
        <v>0</v>
      </c>
      <c r="AE18" s="253">
        <v>5</v>
      </c>
      <c r="AF18" s="253">
        <v>21</v>
      </c>
      <c r="AG18" s="253">
        <v>21</v>
      </c>
      <c r="AH18" s="253">
        <v>14</v>
      </c>
      <c r="AI18" s="253">
        <v>15</v>
      </c>
      <c r="AJ18" s="253">
        <v>5</v>
      </c>
      <c r="AK18" s="253">
        <v>4</v>
      </c>
      <c r="AL18" s="253">
        <v>3</v>
      </c>
      <c r="AM18" s="253">
        <v>12</v>
      </c>
      <c r="AN18" s="253">
        <v>1</v>
      </c>
      <c r="AO18" s="253">
        <v>0</v>
      </c>
      <c r="AP18" s="253">
        <v>0</v>
      </c>
      <c r="AQ18" s="253">
        <v>1</v>
      </c>
      <c r="AR18" s="253">
        <v>11</v>
      </c>
      <c r="AS18" s="255"/>
      <c r="AT18" s="253">
        <v>1</v>
      </c>
      <c r="AU18" s="253">
        <v>6</v>
      </c>
      <c r="AV18" s="253">
        <v>0</v>
      </c>
      <c r="AW18" s="253">
        <v>2</v>
      </c>
      <c r="AX18" s="248">
        <f t="shared" si="0"/>
        <v>46</v>
      </c>
      <c r="AY18" s="143">
        <f t="shared" si="1"/>
        <v>0</v>
      </c>
      <c r="AZ18" s="48">
        <f t="shared" si="2"/>
        <v>288</v>
      </c>
      <c r="BA18" s="268">
        <v>8</v>
      </c>
      <c r="BB18" s="52">
        <f>SUM(AZ18:AZ20)</f>
        <v>1036</v>
      </c>
    </row>
    <row r="19" spans="1:54" ht="30" customHeight="1" thickTop="1" thickBot="1">
      <c r="A19" s="12" t="s">
        <v>11</v>
      </c>
      <c r="B19" s="28" t="s">
        <v>23</v>
      </c>
      <c r="D19" s="253">
        <v>4</v>
      </c>
      <c r="E19" s="253">
        <v>0</v>
      </c>
      <c r="F19" s="253">
        <v>0</v>
      </c>
      <c r="G19" s="253">
        <v>3</v>
      </c>
      <c r="H19" s="253">
        <v>3</v>
      </c>
      <c r="I19" s="253">
        <v>1</v>
      </c>
      <c r="J19" s="240">
        <v>30</v>
      </c>
      <c r="K19" s="253">
        <v>3</v>
      </c>
      <c r="L19" s="253">
        <v>2</v>
      </c>
      <c r="M19" s="253">
        <v>1</v>
      </c>
      <c r="N19" s="253">
        <v>2</v>
      </c>
      <c r="O19" s="253">
        <v>0</v>
      </c>
      <c r="P19" s="253">
        <v>0</v>
      </c>
      <c r="Q19" s="253">
        <v>4</v>
      </c>
      <c r="R19" s="253"/>
      <c r="S19" s="253">
        <v>2</v>
      </c>
      <c r="T19" s="253">
        <v>1</v>
      </c>
      <c r="U19" s="253">
        <v>2</v>
      </c>
      <c r="V19" s="253">
        <v>8</v>
      </c>
      <c r="W19" s="253">
        <v>0</v>
      </c>
      <c r="X19" s="253">
        <v>0</v>
      </c>
      <c r="Y19" s="253">
        <v>3</v>
      </c>
      <c r="Z19" s="254">
        <v>1</v>
      </c>
      <c r="AA19" s="253">
        <v>0</v>
      </c>
      <c r="AB19" s="253">
        <v>3</v>
      </c>
      <c r="AC19" s="253">
        <v>0</v>
      </c>
      <c r="AD19" s="253">
        <v>1</v>
      </c>
      <c r="AE19" s="253">
        <v>8</v>
      </c>
      <c r="AF19" s="253">
        <v>7</v>
      </c>
      <c r="AG19" s="253">
        <v>6</v>
      </c>
      <c r="AH19" s="253">
        <v>6</v>
      </c>
      <c r="AI19" s="253">
        <v>6</v>
      </c>
      <c r="AJ19" s="253">
        <v>2</v>
      </c>
      <c r="AK19" s="253">
        <v>0</v>
      </c>
      <c r="AL19" s="253">
        <v>2</v>
      </c>
      <c r="AM19" s="253">
        <v>3</v>
      </c>
      <c r="AN19" s="253">
        <v>3</v>
      </c>
      <c r="AO19" s="253">
        <v>0</v>
      </c>
      <c r="AP19" s="253">
        <v>1</v>
      </c>
      <c r="AQ19" s="253">
        <v>1</v>
      </c>
      <c r="AR19" s="253">
        <v>4</v>
      </c>
      <c r="AS19" s="255"/>
      <c r="AT19" s="253">
        <v>4</v>
      </c>
      <c r="AU19" s="253">
        <v>2</v>
      </c>
      <c r="AV19" s="253">
        <v>1</v>
      </c>
      <c r="AW19" s="253">
        <v>0</v>
      </c>
      <c r="AX19" s="248">
        <f t="shared" si="0"/>
        <v>30</v>
      </c>
      <c r="AY19" s="143">
        <f t="shared" si="1"/>
        <v>0</v>
      </c>
      <c r="AZ19" s="48">
        <f t="shared" si="2"/>
        <v>130</v>
      </c>
      <c r="BA19" s="268"/>
    </row>
    <row r="20" spans="1:54" ht="30" customHeight="1" thickTop="1" thickBot="1">
      <c r="A20" s="13" t="s">
        <v>13</v>
      </c>
      <c r="B20" s="23" t="s">
        <v>24</v>
      </c>
      <c r="D20" s="253">
        <v>9</v>
      </c>
      <c r="E20" s="253">
        <v>0</v>
      </c>
      <c r="F20" s="253">
        <v>10</v>
      </c>
      <c r="G20" s="253">
        <v>18</v>
      </c>
      <c r="H20" s="253">
        <v>10</v>
      </c>
      <c r="I20" s="253">
        <v>0</v>
      </c>
      <c r="J20" s="240">
        <v>109</v>
      </c>
      <c r="K20" s="253">
        <v>9</v>
      </c>
      <c r="L20" s="253">
        <v>11</v>
      </c>
      <c r="M20" s="253">
        <v>2</v>
      </c>
      <c r="N20" s="253">
        <v>14</v>
      </c>
      <c r="O20" s="253">
        <v>8</v>
      </c>
      <c r="P20" s="253">
        <v>0</v>
      </c>
      <c r="Q20" s="253">
        <v>13</v>
      </c>
      <c r="R20" s="253"/>
      <c r="S20" s="253">
        <v>15</v>
      </c>
      <c r="T20" s="253">
        <v>26</v>
      </c>
      <c r="U20" s="253">
        <v>10</v>
      </c>
      <c r="V20" s="253">
        <v>57</v>
      </c>
      <c r="W20" s="253">
        <v>0</v>
      </c>
      <c r="X20" s="253">
        <v>5</v>
      </c>
      <c r="Y20" s="253">
        <v>9</v>
      </c>
      <c r="Z20" s="254">
        <v>0</v>
      </c>
      <c r="AA20" s="253">
        <v>6</v>
      </c>
      <c r="AB20" s="253">
        <v>7</v>
      </c>
      <c r="AC20" s="253">
        <v>0</v>
      </c>
      <c r="AD20" s="253">
        <v>5</v>
      </c>
      <c r="AE20" s="253">
        <v>12</v>
      </c>
      <c r="AF20" s="253">
        <v>36</v>
      </c>
      <c r="AG20" s="253">
        <v>32</v>
      </c>
      <c r="AH20" s="253">
        <v>47</v>
      </c>
      <c r="AI20" s="253">
        <v>56</v>
      </c>
      <c r="AJ20" s="253">
        <v>9</v>
      </c>
      <c r="AK20" s="253">
        <v>5</v>
      </c>
      <c r="AL20" s="253">
        <v>12</v>
      </c>
      <c r="AM20" s="253">
        <v>15</v>
      </c>
      <c r="AN20" s="253">
        <v>4</v>
      </c>
      <c r="AO20" s="253">
        <v>2</v>
      </c>
      <c r="AP20" s="253">
        <v>1</v>
      </c>
      <c r="AQ20" s="253">
        <v>4</v>
      </c>
      <c r="AR20" s="253">
        <v>9</v>
      </c>
      <c r="AS20" s="255"/>
      <c r="AT20" s="253">
        <v>2</v>
      </c>
      <c r="AU20" s="253">
        <v>11</v>
      </c>
      <c r="AV20" s="253">
        <v>2</v>
      </c>
      <c r="AW20" s="253">
        <v>6</v>
      </c>
      <c r="AX20" s="248">
        <f t="shared" si="0"/>
        <v>109</v>
      </c>
      <c r="AY20" s="143">
        <f t="shared" si="1"/>
        <v>0</v>
      </c>
      <c r="AZ20" s="48">
        <f t="shared" si="2"/>
        <v>618</v>
      </c>
      <c r="BA20" s="268"/>
    </row>
    <row r="21" spans="1:54" ht="30" customHeight="1" thickTop="1" thickBot="1">
      <c r="A21" s="15">
        <v>9</v>
      </c>
      <c r="B21" s="29" t="s">
        <v>25</v>
      </c>
      <c r="D21" s="253">
        <v>6</v>
      </c>
      <c r="E21" s="253">
        <v>0</v>
      </c>
      <c r="F21" s="253">
        <v>3</v>
      </c>
      <c r="G21" s="253">
        <v>5</v>
      </c>
      <c r="H21" s="253">
        <v>3</v>
      </c>
      <c r="I21" s="253">
        <v>1</v>
      </c>
      <c r="J21" s="240">
        <v>17</v>
      </c>
      <c r="K21" s="253">
        <v>7</v>
      </c>
      <c r="L21" s="253">
        <v>6</v>
      </c>
      <c r="M21" s="253">
        <v>4</v>
      </c>
      <c r="N21" s="253">
        <v>6</v>
      </c>
      <c r="O21" s="253">
        <v>3</v>
      </c>
      <c r="P21" s="253">
        <v>0</v>
      </c>
      <c r="Q21" s="253">
        <v>0</v>
      </c>
      <c r="R21" s="253"/>
      <c r="S21" s="253">
        <v>7</v>
      </c>
      <c r="T21" s="253">
        <v>6</v>
      </c>
      <c r="U21" s="253">
        <v>3</v>
      </c>
      <c r="V21" s="253">
        <v>13</v>
      </c>
      <c r="W21" s="253">
        <v>0</v>
      </c>
      <c r="X21" s="253">
        <v>3</v>
      </c>
      <c r="Y21" s="253">
        <v>8</v>
      </c>
      <c r="Z21" s="254">
        <v>2</v>
      </c>
      <c r="AA21" s="253">
        <v>1</v>
      </c>
      <c r="AB21" s="253">
        <v>9</v>
      </c>
      <c r="AC21" s="253">
        <v>1</v>
      </c>
      <c r="AD21" s="253">
        <v>3</v>
      </c>
      <c r="AE21" s="253">
        <v>10</v>
      </c>
      <c r="AF21" s="253">
        <v>19</v>
      </c>
      <c r="AG21" s="253">
        <v>15</v>
      </c>
      <c r="AH21" s="253">
        <v>21</v>
      </c>
      <c r="AI21" s="253">
        <v>24</v>
      </c>
      <c r="AJ21" s="253">
        <v>1</v>
      </c>
      <c r="AK21" s="253">
        <v>3</v>
      </c>
      <c r="AL21" s="253">
        <v>8</v>
      </c>
      <c r="AM21" s="253">
        <v>16</v>
      </c>
      <c r="AN21" s="253">
        <v>3</v>
      </c>
      <c r="AO21" s="253">
        <v>1</v>
      </c>
      <c r="AP21" s="253">
        <v>5</v>
      </c>
      <c r="AQ21" s="253">
        <v>2</v>
      </c>
      <c r="AR21" s="253">
        <v>8</v>
      </c>
      <c r="AS21" s="255"/>
      <c r="AT21" s="253">
        <v>4</v>
      </c>
      <c r="AU21" s="253">
        <v>7</v>
      </c>
      <c r="AV21" s="253">
        <v>2</v>
      </c>
      <c r="AW21" s="253">
        <v>4</v>
      </c>
      <c r="AX21" s="248">
        <f t="shared" si="0"/>
        <v>24</v>
      </c>
      <c r="AY21" s="143">
        <f t="shared" si="1"/>
        <v>0</v>
      </c>
      <c r="AZ21" s="48">
        <f t="shared" si="2"/>
        <v>270</v>
      </c>
      <c r="BA21" s="268">
        <v>9</v>
      </c>
      <c r="BB21" s="52">
        <f>AZ21</f>
        <v>270</v>
      </c>
    </row>
    <row r="22" spans="1:54" ht="30" customHeight="1" thickTop="1" thickBot="1">
      <c r="A22" s="14" t="s">
        <v>15</v>
      </c>
      <c r="B22" s="28" t="s">
        <v>121</v>
      </c>
      <c r="D22" s="253">
        <v>4</v>
      </c>
      <c r="E22" s="253">
        <v>0</v>
      </c>
      <c r="F22" s="253">
        <v>9</v>
      </c>
      <c r="G22" s="253">
        <v>7</v>
      </c>
      <c r="H22" s="253">
        <v>8</v>
      </c>
      <c r="I22" s="253">
        <v>1</v>
      </c>
      <c r="J22" s="240">
        <v>25</v>
      </c>
      <c r="K22" s="253">
        <v>4</v>
      </c>
      <c r="L22" s="253">
        <v>5</v>
      </c>
      <c r="M22" s="253">
        <v>2</v>
      </c>
      <c r="N22" s="253">
        <v>5</v>
      </c>
      <c r="O22" s="253">
        <v>3</v>
      </c>
      <c r="P22" s="253">
        <v>0</v>
      </c>
      <c r="Q22" s="253">
        <v>4</v>
      </c>
      <c r="R22" s="253"/>
      <c r="S22" s="253">
        <v>5</v>
      </c>
      <c r="T22" s="253">
        <v>5</v>
      </c>
      <c r="U22" s="253">
        <v>1</v>
      </c>
      <c r="V22" s="253">
        <v>19</v>
      </c>
      <c r="W22" s="253">
        <v>0</v>
      </c>
      <c r="X22" s="253">
        <v>19</v>
      </c>
      <c r="Y22" s="253">
        <v>4</v>
      </c>
      <c r="Z22" s="254">
        <v>0</v>
      </c>
      <c r="AA22" s="253">
        <v>0</v>
      </c>
      <c r="AB22" s="253">
        <v>7</v>
      </c>
      <c r="AC22" s="253">
        <v>0</v>
      </c>
      <c r="AD22" s="253">
        <v>0</v>
      </c>
      <c r="AE22" s="253">
        <v>8</v>
      </c>
      <c r="AF22" s="253">
        <v>25</v>
      </c>
      <c r="AG22" s="253">
        <v>19</v>
      </c>
      <c r="AH22" s="253">
        <v>14</v>
      </c>
      <c r="AI22" s="253">
        <v>16</v>
      </c>
      <c r="AJ22" s="253">
        <v>3</v>
      </c>
      <c r="AK22" s="253">
        <v>1</v>
      </c>
      <c r="AL22" s="253">
        <v>3</v>
      </c>
      <c r="AM22" s="253">
        <v>14</v>
      </c>
      <c r="AN22" s="253">
        <v>2</v>
      </c>
      <c r="AO22" s="253">
        <v>0</v>
      </c>
      <c r="AP22" s="253">
        <v>1</v>
      </c>
      <c r="AQ22" s="253">
        <v>2</v>
      </c>
      <c r="AR22" s="253">
        <v>5</v>
      </c>
      <c r="AS22" s="255"/>
      <c r="AT22" s="253">
        <v>3</v>
      </c>
      <c r="AU22" s="253">
        <v>12</v>
      </c>
      <c r="AV22" s="253">
        <v>1</v>
      </c>
      <c r="AW22" s="253">
        <v>0</v>
      </c>
      <c r="AX22" s="248">
        <f t="shared" si="0"/>
        <v>25</v>
      </c>
      <c r="AY22" s="143">
        <f t="shared" si="1"/>
        <v>0</v>
      </c>
      <c r="AZ22" s="48">
        <f t="shared" si="2"/>
        <v>266</v>
      </c>
      <c r="BA22" s="268">
        <v>10</v>
      </c>
      <c r="BB22" s="52">
        <f>SUM(AZ22:AZ24)</f>
        <v>1357</v>
      </c>
    </row>
    <row r="23" spans="1:54" ht="30" customHeight="1" thickTop="1" thickBot="1">
      <c r="A23" s="12" t="s">
        <v>11</v>
      </c>
      <c r="B23" s="17" t="s">
        <v>122</v>
      </c>
      <c r="D23" s="253">
        <v>2</v>
      </c>
      <c r="E23" s="253">
        <v>2</v>
      </c>
      <c r="F23" s="253">
        <v>4</v>
      </c>
      <c r="G23" s="253">
        <v>4</v>
      </c>
      <c r="H23" s="253">
        <v>2</v>
      </c>
      <c r="I23" s="253">
        <v>0</v>
      </c>
      <c r="J23" s="240">
        <v>21</v>
      </c>
      <c r="K23" s="253">
        <v>3</v>
      </c>
      <c r="L23" s="253">
        <v>3</v>
      </c>
      <c r="M23" s="253">
        <v>2</v>
      </c>
      <c r="N23" s="253">
        <v>8</v>
      </c>
      <c r="O23" s="253">
        <v>0</v>
      </c>
      <c r="P23" s="253">
        <v>0</v>
      </c>
      <c r="Q23" s="253">
        <v>3</v>
      </c>
      <c r="R23" s="253"/>
      <c r="S23" s="253">
        <v>1</v>
      </c>
      <c r="T23" s="253">
        <v>3</v>
      </c>
      <c r="U23" s="253">
        <v>2</v>
      </c>
      <c r="V23" s="253">
        <v>6</v>
      </c>
      <c r="W23" s="253">
        <v>0</v>
      </c>
      <c r="X23" s="253">
        <v>3</v>
      </c>
      <c r="Y23" s="253">
        <v>4</v>
      </c>
      <c r="Z23" s="254">
        <v>0</v>
      </c>
      <c r="AA23" s="253">
        <v>2</v>
      </c>
      <c r="AB23" s="253">
        <v>4</v>
      </c>
      <c r="AC23" s="253">
        <v>0</v>
      </c>
      <c r="AD23" s="253">
        <v>0</v>
      </c>
      <c r="AE23" s="253">
        <v>7</v>
      </c>
      <c r="AF23" s="253">
        <v>6</v>
      </c>
      <c r="AG23" s="253">
        <v>12</v>
      </c>
      <c r="AH23" s="253">
        <v>8</v>
      </c>
      <c r="AI23" s="253">
        <v>11</v>
      </c>
      <c r="AJ23" s="253">
        <v>2</v>
      </c>
      <c r="AK23" s="253">
        <v>2</v>
      </c>
      <c r="AL23" s="253">
        <v>2</v>
      </c>
      <c r="AM23" s="253">
        <v>10</v>
      </c>
      <c r="AN23" s="253">
        <v>1</v>
      </c>
      <c r="AO23" s="253">
        <v>1</v>
      </c>
      <c r="AP23" s="253">
        <v>1</v>
      </c>
      <c r="AQ23" s="253">
        <v>3</v>
      </c>
      <c r="AR23" s="253">
        <v>4</v>
      </c>
      <c r="AS23" s="255"/>
      <c r="AT23" s="253">
        <v>0</v>
      </c>
      <c r="AU23" s="253">
        <v>1</v>
      </c>
      <c r="AV23" s="253">
        <v>0</v>
      </c>
      <c r="AW23" s="253">
        <v>2</v>
      </c>
      <c r="AX23" s="248">
        <f t="shared" si="0"/>
        <v>21</v>
      </c>
      <c r="AY23" s="143">
        <f t="shared" si="1"/>
        <v>0</v>
      </c>
      <c r="AZ23" s="48">
        <f t="shared" si="2"/>
        <v>152</v>
      </c>
    </row>
    <row r="24" spans="1:54" ht="30" customHeight="1" thickTop="1" thickBot="1">
      <c r="A24" s="18" t="s">
        <v>13</v>
      </c>
      <c r="B24" s="204" t="s">
        <v>123</v>
      </c>
      <c r="D24" s="253">
        <v>2</v>
      </c>
      <c r="E24" s="253">
        <v>0</v>
      </c>
      <c r="F24" s="253">
        <v>21</v>
      </c>
      <c r="G24" s="253">
        <v>34</v>
      </c>
      <c r="H24" s="253">
        <v>15</v>
      </c>
      <c r="I24" s="253">
        <v>3</v>
      </c>
      <c r="J24" s="240">
        <v>79</v>
      </c>
      <c r="K24" s="253">
        <v>13</v>
      </c>
      <c r="L24" s="253">
        <v>27</v>
      </c>
      <c r="M24" s="253">
        <v>7</v>
      </c>
      <c r="N24" s="253">
        <v>24</v>
      </c>
      <c r="O24" s="253">
        <v>11</v>
      </c>
      <c r="P24" s="253">
        <v>0</v>
      </c>
      <c r="Q24" s="253">
        <v>14</v>
      </c>
      <c r="R24" s="253"/>
      <c r="S24" s="253">
        <v>21</v>
      </c>
      <c r="T24" s="253">
        <v>21</v>
      </c>
      <c r="U24" s="253">
        <v>15</v>
      </c>
      <c r="V24" s="253">
        <v>107</v>
      </c>
      <c r="W24" s="253">
        <v>1</v>
      </c>
      <c r="X24" s="253">
        <v>12</v>
      </c>
      <c r="Y24" s="253">
        <v>42</v>
      </c>
      <c r="Z24" s="254">
        <v>2</v>
      </c>
      <c r="AA24" s="253">
        <v>6</v>
      </c>
      <c r="AB24" s="253">
        <v>17</v>
      </c>
      <c r="AC24" s="253">
        <v>0</v>
      </c>
      <c r="AD24" s="253">
        <v>3</v>
      </c>
      <c r="AE24" s="253">
        <v>13</v>
      </c>
      <c r="AF24" s="253">
        <v>49</v>
      </c>
      <c r="AG24" s="253">
        <v>54</v>
      </c>
      <c r="AH24" s="253">
        <v>59</v>
      </c>
      <c r="AI24" s="253">
        <v>78</v>
      </c>
      <c r="AJ24" s="253">
        <v>16</v>
      </c>
      <c r="AK24" s="253">
        <v>8</v>
      </c>
      <c r="AL24" s="253">
        <v>42</v>
      </c>
      <c r="AM24" s="253">
        <v>52</v>
      </c>
      <c r="AN24" s="253">
        <v>0</v>
      </c>
      <c r="AO24" s="253">
        <v>2</v>
      </c>
      <c r="AP24" s="253">
        <v>0</v>
      </c>
      <c r="AQ24" s="253">
        <v>5</v>
      </c>
      <c r="AR24" s="253">
        <v>20</v>
      </c>
      <c r="AS24" s="255"/>
      <c r="AT24" s="253">
        <v>1</v>
      </c>
      <c r="AU24" s="253">
        <v>28</v>
      </c>
      <c r="AV24" s="253">
        <v>4</v>
      </c>
      <c r="AW24" s="253">
        <v>11</v>
      </c>
      <c r="AX24" s="248">
        <f t="shared" si="0"/>
        <v>107</v>
      </c>
      <c r="AY24" s="143">
        <f t="shared" si="1"/>
        <v>0</v>
      </c>
      <c r="AZ24" s="48">
        <f t="shared" si="2"/>
        <v>939</v>
      </c>
    </row>
    <row r="25" spans="1:54" ht="21" customHeight="1" thickTop="1" thickBot="1">
      <c r="A25" s="205" t="s">
        <v>131</v>
      </c>
      <c r="B25" s="205"/>
      <c r="C25" s="247"/>
      <c r="D25" s="256">
        <v>1</v>
      </c>
      <c r="E25" s="256"/>
      <c r="F25" s="256"/>
      <c r="G25" s="253">
        <v>1</v>
      </c>
      <c r="H25" s="253">
        <v>1</v>
      </c>
      <c r="I25" s="256"/>
      <c r="J25" s="256"/>
      <c r="K25" s="256"/>
      <c r="L25" s="253"/>
      <c r="M25" s="253">
        <v>1</v>
      </c>
      <c r="N25" s="253">
        <v>1</v>
      </c>
      <c r="O25" s="253">
        <v>32</v>
      </c>
      <c r="P25" s="256"/>
      <c r="Q25" s="256"/>
      <c r="R25" s="256"/>
      <c r="S25" s="253">
        <v>1</v>
      </c>
      <c r="T25" s="256"/>
      <c r="U25" s="256"/>
      <c r="V25" s="253">
        <v>53</v>
      </c>
      <c r="W25" s="256"/>
      <c r="X25" s="256"/>
      <c r="Y25" s="253">
        <v>3</v>
      </c>
      <c r="Z25" s="256"/>
      <c r="AA25" s="256"/>
      <c r="AB25" s="253">
        <v>11</v>
      </c>
      <c r="AC25" s="253">
        <v>0</v>
      </c>
      <c r="AD25" s="256"/>
      <c r="AE25" s="253">
        <v>3</v>
      </c>
      <c r="AF25" s="253">
        <v>3</v>
      </c>
      <c r="AG25" s="253">
        <v>1</v>
      </c>
      <c r="AH25" s="256">
        <v>3</v>
      </c>
      <c r="AI25" s="256"/>
      <c r="AJ25" s="256"/>
      <c r="AK25" s="253">
        <v>3</v>
      </c>
      <c r="AL25" s="256">
        <v>0</v>
      </c>
      <c r="AM25" s="256"/>
      <c r="AN25" s="256"/>
      <c r="AO25" s="256"/>
      <c r="AP25" s="253">
        <v>0</v>
      </c>
      <c r="AQ25" s="253">
        <v>1</v>
      </c>
      <c r="AR25" s="257"/>
      <c r="AS25" s="257"/>
      <c r="AT25" s="256"/>
      <c r="AU25" s="253">
        <v>0</v>
      </c>
      <c r="AV25" s="256"/>
      <c r="AW25" s="253">
        <v>0</v>
      </c>
      <c r="AZ25" s="48">
        <f t="shared" si="2"/>
        <v>119</v>
      </c>
    </row>
    <row r="26" spans="1:54" ht="17" thickTop="1" thickBot="1">
      <c r="A26" s="206" t="s">
        <v>132</v>
      </c>
      <c r="B26" s="205"/>
      <c r="C26" s="247"/>
      <c r="D26" s="253">
        <f t="shared" ref="D26:K26" si="3">SUM(D7:D25)</f>
        <v>414</v>
      </c>
      <c r="E26" s="253">
        <f t="shared" si="3"/>
        <v>119</v>
      </c>
      <c r="F26" s="253">
        <f t="shared" si="3"/>
        <v>392</v>
      </c>
      <c r="G26" s="253">
        <f t="shared" si="3"/>
        <v>590</v>
      </c>
      <c r="H26" s="253">
        <f t="shared" si="3"/>
        <v>382</v>
      </c>
      <c r="I26" s="253">
        <f t="shared" si="3"/>
        <v>78</v>
      </c>
      <c r="J26" s="253">
        <f t="shared" si="3"/>
        <v>1767</v>
      </c>
      <c r="K26" s="253">
        <f t="shared" si="3"/>
        <v>301</v>
      </c>
      <c r="L26" s="253">
        <f>SUM(L7:L25)</f>
        <v>502</v>
      </c>
      <c r="M26" s="253">
        <f t="shared" ref="M26:AW26" si="4">SUM(M7:M25)</f>
        <v>190</v>
      </c>
      <c r="N26" s="253">
        <f t="shared" si="4"/>
        <v>368</v>
      </c>
      <c r="O26" s="253">
        <f t="shared" si="4"/>
        <v>258</v>
      </c>
      <c r="P26" s="253">
        <f t="shared" si="4"/>
        <v>107</v>
      </c>
      <c r="Q26" s="253">
        <f t="shared" si="4"/>
        <v>262</v>
      </c>
      <c r="R26" s="253">
        <f t="shared" si="4"/>
        <v>0</v>
      </c>
      <c r="S26" s="253">
        <f t="shared" si="4"/>
        <v>333</v>
      </c>
      <c r="T26" s="253">
        <f t="shared" si="4"/>
        <v>312</v>
      </c>
      <c r="U26" s="253">
        <f t="shared" si="4"/>
        <v>256</v>
      </c>
      <c r="V26" s="253">
        <f t="shared" si="4"/>
        <v>1481</v>
      </c>
      <c r="W26" s="253">
        <f t="shared" si="4"/>
        <v>50</v>
      </c>
      <c r="X26" s="253">
        <f t="shared" si="4"/>
        <v>296</v>
      </c>
      <c r="Y26" s="253">
        <f t="shared" si="4"/>
        <v>531</v>
      </c>
      <c r="Z26" s="253">
        <f t="shared" si="4"/>
        <v>163</v>
      </c>
      <c r="AA26" s="253">
        <f t="shared" si="4"/>
        <v>115</v>
      </c>
      <c r="AB26" s="253">
        <f t="shared" si="4"/>
        <v>436</v>
      </c>
      <c r="AC26" s="253">
        <f t="shared" si="4"/>
        <v>37</v>
      </c>
      <c r="AD26" s="253">
        <f t="shared" si="4"/>
        <v>414</v>
      </c>
      <c r="AE26" s="253">
        <f t="shared" si="4"/>
        <v>685</v>
      </c>
      <c r="AF26" s="253">
        <f t="shared" si="4"/>
        <v>1516</v>
      </c>
      <c r="AG26" s="253">
        <f t="shared" si="4"/>
        <v>958</v>
      </c>
      <c r="AH26" s="253">
        <f t="shared" si="4"/>
        <v>873</v>
      </c>
      <c r="AI26" s="253">
        <f t="shared" si="4"/>
        <v>1567</v>
      </c>
      <c r="AJ26" s="253">
        <f t="shared" si="4"/>
        <v>287</v>
      </c>
      <c r="AK26" s="253">
        <f t="shared" si="4"/>
        <v>305</v>
      </c>
      <c r="AL26" s="253">
        <f t="shared" si="4"/>
        <v>333</v>
      </c>
      <c r="AM26" s="253">
        <f t="shared" si="4"/>
        <v>737</v>
      </c>
      <c r="AN26" s="253">
        <f t="shared" si="4"/>
        <v>337</v>
      </c>
      <c r="AO26" s="253">
        <f t="shared" si="4"/>
        <v>108</v>
      </c>
      <c r="AP26" s="253">
        <f t="shared" si="4"/>
        <v>131</v>
      </c>
      <c r="AQ26" s="253">
        <f t="shared" si="4"/>
        <v>136</v>
      </c>
      <c r="AR26" s="253">
        <f t="shared" si="4"/>
        <v>466</v>
      </c>
      <c r="AS26" s="253">
        <f t="shared" si="4"/>
        <v>0</v>
      </c>
      <c r="AT26" s="253">
        <f t="shared" si="4"/>
        <v>183</v>
      </c>
      <c r="AU26" s="253">
        <f t="shared" si="4"/>
        <v>413</v>
      </c>
      <c r="AV26" s="253">
        <f t="shared" si="4"/>
        <v>107</v>
      </c>
      <c r="AW26" s="253">
        <f t="shared" si="4"/>
        <v>177</v>
      </c>
    </row>
    <row r="27" spans="1:54" ht="16" thickTop="1">
      <c r="D27" s="65"/>
      <c r="E27" s="65"/>
      <c r="F27" s="65"/>
      <c r="G27" s="65"/>
      <c r="H27" s="65"/>
      <c r="I27" s="65"/>
      <c r="J27" s="65"/>
      <c r="K27" s="65"/>
      <c r="L27" s="70"/>
      <c r="M27" s="65"/>
      <c r="N27" s="65"/>
      <c r="O27" s="72"/>
      <c r="P27" s="72"/>
      <c r="Q27" s="72"/>
      <c r="R27" s="73"/>
      <c r="S27" s="74"/>
      <c r="T27" s="65"/>
      <c r="U27" s="65"/>
      <c r="V27" s="65"/>
      <c r="W27" s="65"/>
      <c r="X27" s="65"/>
      <c r="Y27" s="65"/>
      <c r="Z27" s="36"/>
      <c r="AA27" s="65"/>
      <c r="AB27" s="74"/>
      <c r="AC27" s="65"/>
      <c r="AD27" s="65"/>
      <c r="AE27" s="71"/>
      <c r="AF27" s="65"/>
      <c r="AG27" s="74"/>
      <c r="AH27" s="74"/>
      <c r="AI27" s="65"/>
      <c r="AJ27" s="65"/>
      <c r="AK27" s="65"/>
      <c r="AL27" s="65"/>
      <c r="AM27" s="70"/>
      <c r="AN27" s="65"/>
      <c r="AO27" s="65"/>
      <c r="AP27" s="71"/>
      <c r="AQ27" s="65"/>
      <c r="AR27" s="75"/>
      <c r="AS27" s="75"/>
      <c r="AT27" s="65"/>
      <c r="AU27" s="65"/>
      <c r="AV27" s="65"/>
      <c r="AW27" s="65"/>
      <c r="AZ27" s="65"/>
      <c r="BA27" s="65"/>
      <c r="BB27" s="65"/>
    </row>
    <row r="28" spans="1:54"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</row>
    <row r="29" spans="1:54"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AA29" s="65"/>
      <c r="AB29" s="65"/>
      <c r="AC29" s="65"/>
      <c r="AD29" s="65"/>
      <c r="AE29" s="71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</row>
    <row r="30" spans="1:54" s="197" customFormat="1">
      <c r="A30" s="196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65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79"/>
      <c r="AN30" s="198"/>
      <c r="AO30" s="198"/>
      <c r="AP30" s="198"/>
      <c r="AQ30" s="198"/>
      <c r="AR30" s="198"/>
      <c r="AS30" s="198"/>
      <c r="AT30" s="198"/>
      <c r="AU30" s="198"/>
      <c r="AV30" s="198"/>
      <c r="AW30" s="198"/>
      <c r="AX30" s="199"/>
      <c r="AY30" s="199"/>
      <c r="AZ30" s="199"/>
      <c r="BA30" s="263"/>
    </row>
    <row r="31" spans="1:54">
      <c r="A31" s="1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AA31" s="65"/>
      <c r="AB31" s="65"/>
      <c r="AC31" s="65"/>
      <c r="AD31" s="65"/>
      <c r="AE31" s="71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84"/>
      <c r="AY31" s="84"/>
      <c r="AZ31" s="84"/>
    </row>
    <row r="32" spans="1:54">
      <c r="A32" s="1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AA32" s="65"/>
      <c r="AB32" s="65"/>
      <c r="AC32" s="65"/>
      <c r="AD32" s="65"/>
      <c r="AE32" s="71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</row>
    <row r="33" spans="4:49"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AA33" s="65"/>
      <c r="AB33" s="65"/>
      <c r="AC33" s="65"/>
      <c r="AD33" s="65"/>
      <c r="AE33" s="71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</row>
    <row r="34" spans="4:49"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AA34" s="65"/>
      <c r="AB34" s="65"/>
      <c r="AC34" s="65"/>
      <c r="AD34" s="65"/>
      <c r="AE34" s="71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</row>
    <row r="35" spans="4:49"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AA35" s="65"/>
      <c r="AB35" s="65"/>
      <c r="AC35" s="65"/>
      <c r="AD35" s="65"/>
      <c r="AE35" s="71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</row>
    <row r="36" spans="4:49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AA36" s="65"/>
      <c r="AB36" s="65"/>
      <c r="AC36" s="65"/>
      <c r="AD36" s="65"/>
      <c r="AE36" s="71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</row>
    <row r="37" spans="4:49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77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AA37" s="65"/>
      <c r="AB37" s="65"/>
      <c r="AC37" s="65"/>
      <c r="AD37" s="65"/>
      <c r="AE37" s="71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</row>
  </sheetData>
  <sheetProtection selectLockedCells="1" selectUnlockedCells="1"/>
  <mergeCells count="2">
    <mergeCell ref="A6:B6"/>
    <mergeCell ref="A5:B5"/>
  </mergeCells>
  <phoneticPr fontId="9" type="noConversion"/>
  <pageMargins left="0.19685039370078741" right="0.19685039370078741" top="0.51181102362204722" bottom="0.47244094488188981" header="0.51181102362204722" footer="0.51181102362204722"/>
  <pageSetup paperSize="9" scale="55" orientation="landscape" verticalDpi="300"/>
  <headerFooter>
    <oddHeader>&amp;RSid 3</oddHeader>
    <oddFooter>&amp;R&amp;D</oddFooter>
  </headerFooter>
  <colBreaks count="2" manualBreakCount="2">
    <brk id="27" max="30" man="1"/>
    <brk id="49" max="27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8" enableFormatConditionsCalculation="0"/>
  <dimension ref="A1:BG31"/>
  <sheetViews>
    <sheetView workbookViewId="0">
      <pane xSplit="3" topLeftCell="P1" activePane="topRight" state="frozen"/>
      <selection activeCell="A3" sqref="A3"/>
      <selection pane="topRight" activeCell="B1" sqref="B1"/>
    </sheetView>
  </sheetViews>
  <sheetFormatPr baseColWidth="10" defaultColWidth="9.1640625" defaultRowHeight="15" x14ac:dyDescent="0"/>
  <cols>
    <col min="1" max="1" width="5.6640625" style="52" bestFit="1" customWidth="1"/>
    <col min="2" max="2" width="89.6640625" style="52" bestFit="1" customWidth="1"/>
    <col min="3" max="3" width="9.1640625" style="52"/>
    <col min="4" max="4" width="9.33203125" style="52" bestFit="1" customWidth="1"/>
    <col min="5" max="5" width="15" style="52" bestFit="1" customWidth="1"/>
    <col min="6" max="6" width="12.6640625" style="52" bestFit="1" customWidth="1"/>
    <col min="7" max="8" width="9.33203125" style="52" bestFit="1" customWidth="1"/>
    <col min="9" max="9" width="13.6640625" style="52" bestFit="1" customWidth="1"/>
    <col min="10" max="11" width="11.5" style="52" bestFit="1" customWidth="1"/>
    <col min="12" max="12" width="14.83203125" style="52" bestFit="1" customWidth="1"/>
    <col min="13" max="13" width="12.6640625" style="52" bestFit="1" customWidth="1"/>
    <col min="14" max="14" width="13" style="52" bestFit="1" customWidth="1"/>
    <col min="15" max="15" width="9.33203125" style="96" bestFit="1" customWidth="1"/>
    <col min="16" max="16" width="15" style="96" bestFit="1" customWidth="1"/>
    <col min="17" max="17" width="13.5" style="96" bestFit="1" customWidth="1"/>
    <col min="18" max="18" width="15" style="96" bestFit="1" customWidth="1"/>
    <col min="19" max="19" width="14.5" style="52" bestFit="1" customWidth="1"/>
    <col min="20" max="20" width="12.33203125" style="52" bestFit="1" customWidth="1"/>
    <col min="21" max="21" width="9.33203125" style="52" bestFit="1" customWidth="1"/>
    <col min="22" max="22" width="14.83203125" style="52" bestFit="1" customWidth="1"/>
    <col min="23" max="23" width="15" style="52" bestFit="1" customWidth="1"/>
    <col min="24" max="24" width="13.83203125" style="52" bestFit="1" customWidth="1"/>
    <col min="25" max="25" width="18.1640625" style="52" bestFit="1" customWidth="1"/>
    <col min="26" max="26" width="11.83203125" style="52" bestFit="1" customWidth="1"/>
    <col min="27" max="27" width="12.1640625" style="52" bestFit="1" customWidth="1"/>
    <col min="28" max="28" width="9.5" style="52" bestFit="1" customWidth="1"/>
    <col min="29" max="29" width="15" style="52" bestFit="1" customWidth="1"/>
    <col min="30" max="30" width="15" style="52" customWidth="1"/>
    <col min="31" max="31" width="14.1640625" style="52" bestFit="1" customWidth="1"/>
    <col min="32" max="32" width="17.1640625" style="52" bestFit="1" customWidth="1"/>
    <col min="33" max="33" width="21.1640625" style="52" bestFit="1" customWidth="1"/>
    <col min="34" max="34" width="17.1640625" style="52" bestFit="1" customWidth="1"/>
    <col min="35" max="35" width="24" style="52" bestFit="1" customWidth="1"/>
    <col min="36" max="36" width="12.1640625" style="52" bestFit="1" customWidth="1"/>
    <col min="37" max="37" width="12.33203125" style="52" bestFit="1" customWidth="1"/>
    <col min="38" max="38" width="9.33203125" style="52" bestFit="1" customWidth="1"/>
    <col min="39" max="39" width="10.33203125" style="52" bestFit="1" customWidth="1"/>
    <col min="40" max="40" width="13.6640625" style="52" bestFit="1" customWidth="1"/>
    <col min="41" max="41" width="15" style="52" bestFit="1" customWidth="1"/>
    <col min="42" max="42" width="11.1640625" style="52" customWidth="1"/>
    <col min="43" max="43" width="11.5" style="52" bestFit="1" customWidth="1"/>
    <col min="44" max="46" width="15" style="52" bestFit="1" customWidth="1"/>
    <col min="47" max="47" width="9.33203125" style="52" bestFit="1" customWidth="1"/>
    <col min="48" max="48" width="15.83203125" style="52" bestFit="1" customWidth="1"/>
    <col min="49" max="49" width="12.83203125" style="52" bestFit="1" customWidth="1"/>
    <col min="50" max="50" width="12.6640625" style="147" bestFit="1" customWidth="1"/>
    <col min="51" max="51" width="12.6640625" style="48" bestFit="1" customWidth="1"/>
    <col min="52" max="52" width="12.83203125" style="182" bestFit="1" customWidth="1"/>
    <col min="53" max="53" width="9.1640625" style="262"/>
    <col min="54" max="54" width="12" style="263" bestFit="1" customWidth="1"/>
    <col min="55" max="55" width="12" style="52" bestFit="1" customWidth="1"/>
    <col min="56" max="16384" width="9.1640625" style="52"/>
  </cols>
  <sheetData>
    <row r="1" spans="1:59" ht="31.5" customHeight="1">
      <c r="B1" s="94" t="s">
        <v>139</v>
      </c>
      <c r="D1" s="94"/>
      <c r="E1" s="94"/>
      <c r="F1" s="94"/>
      <c r="G1" s="94"/>
      <c r="H1" s="94"/>
      <c r="I1" s="94"/>
      <c r="K1" s="94"/>
      <c r="L1" s="94"/>
      <c r="M1" s="94"/>
      <c r="O1" s="94"/>
      <c r="P1" s="94"/>
      <c r="Q1" s="94"/>
      <c r="R1" s="95"/>
      <c r="S1" s="95"/>
      <c r="AB1" s="96"/>
      <c r="AE1" s="94"/>
      <c r="AF1" s="94"/>
      <c r="AG1" s="96"/>
      <c r="AH1" s="96"/>
      <c r="AX1" s="144"/>
      <c r="AY1" s="44"/>
    </row>
    <row r="2" spans="1:59" ht="24.75" customHeight="1">
      <c r="B2" s="73" t="s">
        <v>4</v>
      </c>
      <c r="D2" s="73"/>
      <c r="E2" s="73"/>
      <c r="F2" s="73"/>
      <c r="G2" s="73"/>
      <c r="H2" s="73"/>
      <c r="I2" s="73"/>
      <c r="K2" s="73"/>
      <c r="L2" s="73"/>
      <c r="M2" s="73"/>
      <c r="O2" s="73"/>
      <c r="P2" s="73"/>
      <c r="Q2" s="73"/>
      <c r="R2" s="69"/>
      <c r="AE2" s="73"/>
      <c r="AF2" s="73"/>
      <c r="AX2" s="144"/>
      <c r="AY2" s="44"/>
    </row>
    <row r="3" spans="1:59" ht="24.75" customHeight="1">
      <c r="B3" s="73"/>
      <c r="D3" s="73"/>
      <c r="E3" s="73"/>
      <c r="F3" s="73"/>
      <c r="G3" s="73"/>
      <c r="H3" s="73"/>
      <c r="I3" s="73"/>
      <c r="K3" s="73"/>
      <c r="L3" s="73"/>
      <c r="M3" s="73"/>
      <c r="O3" s="73"/>
      <c r="P3" s="73"/>
      <c r="Q3" s="73"/>
      <c r="R3" s="69"/>
      <c r="AE3" s="73"/>
      <c r="AF3" s="73"/>
      <c r="AX3" s="144"/>
      <c r="AY3" s="44"/>
    </row>
    <row r="4" spans="1:59" s="57" customFormat="1" ht="16.5" customHeight="1" thickBot="1">
      <c r="A4" s="66"/>
      <c r="B4" s="66"/>
      <c r="D4" s="66"/>
      <c r="E4" s="66"/>
      <c r="F4" s="66"/>
      <c r="G4" s="66"/>
      <c r="H4" s="66"/>
      <c r="I4" s="66"/>
      <c r="K4" s="66"/>
      <c r="L4" s="66"/>
      <c r="M4" s="66"/>
      <c r="O4" s="97"/>
      <c r="P4" s="97"/>
      <c r="Q4" s="66"/>
      <c r="R4" s="66"/>
      <c r="S4" s="98"/>
      <c r="AE4" s="66"/>
      <c r="AF4" s="66"/>
      <c r="AM4" s="52"/>
      <c r="AX4" s="144"/>
      <c r="AY4" s="44"/>
      <c r="AZ4" s="183"/>
      <c r="BA4" s="264"/>
      <c r="BB4" s="265"/>
      <c r="BG4" s="274" t="s">
        <v>172</v>
      </c>
    </row>
    <row r="5" spans="1:59" ht="22.5" customHeight="1" thickTop="1" thickBot="1">
      <c r="D5" s="99"/>
      <c r="E5" s="99"/>
      <c r="F5" s="99"/>
      <c r="G5" s="99"/>
      <c r="H5" s="99"/>
      <c r="I5" s="99"/>
      <c r="K5" s="99"/>
      <c r="L5" s="99"/>
      <c r="M5" s="99"/>
      <c r="O5" s="100"/>
      <c r="P5" s="100"/>
      <c r="Q5" s="100"/>
      <c r="R5" s="100"/>
      <c r="AF5" s="99"/>
      <c r="AX5" s="145" t="s">
        <v>127</v>
      </c>
      <c r="AY5" s="141" t="s">
        <v>128</v>
      </c>
    </row>
    <row r="6" spans="1:59" s="66" customFormat="1" ht="77.25" customHeight="1" thickTop="1" thickBot="1">
      <c r="A6" s="283" t="s">
        <v>1</v>
      </c>
      <c r="B6" s="283"/>
      <c r="C6" s="192"/>
      <c r="D6" s="67" t="s">
        <v>5</v>
      </c>
      <c r="E6" s="67" t="s">
        <v>33</v>
      </c>
      <c r="F6" s="67" t="s">
        <v>56</v>
      </c>
      <c r="G6" s="67" t="s">
        <v>35</v>
      </c>
      <c r="H6" s="67" t="s">
        <v>46</v>
      </c>
      <c r="I6" s="67" t="s">
        <v>30</v>
      </c>
      <c r="J6" s="67" t="s">
        <v>57</v>
      </c>
      <c r="K6" s="67" t="s">
        <v>61</v>
      </c>
      <c r="L6" s="67" t="s">
        <v>8</v>
      </c>
      <c r="M6" s="67" t="s">
        <v>39</v>
      </c>
      <c r="N6" s="67" t="s">
        <v>47</v>
      </c>
      <c r="O6" s="67" t="s">
        <v>62</v>
      </c>
      <c r="P6" s="67" t="s">
        <v>34</v>
      </c>
      <c r="Q6" s="67" t="s">
        <v>17</v>
      </c>
      <c r="R6" s="67" t="s">
        <v>6</v>
      </c>
      <c r="S6" s="67" t="s">
        <v>32</v>
      </c>
      <c r="T6" s="67" t="s">
        <v>9</v>
      </c>
      <c r="U6" s="67" t="s">
        <v>45</v>
      </c>
      <c r="V6" s="67" t="s">
        <v>76</v>
      </c>
      <c r="W6" s="67" t="s">
        <v>63</v>
      </c>
      <c r="X6" s="67" t="s">
        <v>58</v>
      </c>
      <c r="Y6" s="67" t="s">
        <v>64</v>
      </c>
      <c r="Z6" s="67" t="s">
        <v>133</v>
      </c>
      <c r="AA6" s="67" t="s">
        <v>65</v>
      </c>
      <c r="AB6" s="67" t="s">
        <v>44</v>
      </c>
      <c r="AC6" s="67" t="s">
        <v>31</v>
      </c>
      <c r="AD6" s="67" t="s">
        <v>140</v>
      </c>
      <c r="AE6" s="67" t="s">
        <v>71</v>
      </c>
      <c r="AF6" s="67" t="s">
        <v>72</v>
      </c>
      <c r="AG6" s="67" t="s">
        <v>73</v>
      </c>
      <c r="AH6" s="67" t="s">
        <v>74</v>
      </c>
      <c r="AI6" s="67" t="s">
        <v>75</v>
      </c>
      <c r="AJ6" s="68" t="s">
        <v>66</v>
      </c>
      <c r="AK6" s="67" t="s">
        <v>67</v>
      </c>
      <c r="AL6" s="68" t="s">
        <v>43</v>
      </c>
      <c r="AM6" s="67" t="s">
        <v>59</v>
      </c>
      <c r="AN6" s="67" t="s">
        <v>40</v>
      </c>
      <c r="AO6" s="67" t="s">
        <v>41</v>
      </c>
      <c r="AP6" s="67" t="s">
        <v>28</v>
      </c>
      <c r="AQ6" s="67" t="s">
        <v>10</v>
      </c>
      <c r="AR6" s="67" t="s">
        <v>38</v>
      </c>
      <c r="AS6" s="67" t="s">
        <v>60</v>
      </c>
      <c r="AT6" s="67" t="s">
        <v>29</v>
      </c>
      <c r="AU6" s="67" t="s">
        <v>68</v>
      </c>
      <c r="AV6" s="68" t="s">
        <v>69</v>
      </c>
      <c r="AW6" s="68" t="s">
        <v>70</v>
      </c>
      <c r="AX6" s="190" t="s">
        <v>127</v>
      </c>
      <c r="AY6" s="141" t="s">
        <v>128</v>
      </c>
      <c r="AZ6" s="184" t="s">
        <v>137</v>
      </c>
      <c r="BA6" s="266"/>
      <c r="BB6" s="267"/>
    </row>
    <row r="7" spans="1:59" ht="30" customHeight="1" thickTop="1" thickBot="1">
      <c r="A7" s="127" t="s">
        <v>18</v>
      </c>
      <c r="B7" s="193" t="s">
        <v>93</v>
      </c>
      <c r="C7" s="194"/>
      <c r="D7" s="128">
        <f>'3. Därav sectio '!D7/'1.Ant pat totalt'!D7</f>
        <v>6.385404789053592E-2</v>
      </c>
      <c r="E7" s="128">
        <f>'3. Därav sectio '!E7/'1.Ant pat totalt'!E7</f>
        <v>7.407407407407407E-2</v>
      </c>
      <c r="F7" s="128">
        <f>'3. Därav sectio '!F7/'1.Ant pat totalt'!F7</f>
        <v>8.9928057553956831E-2</v>
      </c>
      <c r="G7" s="128">
        <f>'3. Därav sectio '!G7/'1.Ant pat totalt'!G7</f>
        <v>9.2427616926503336E-2</v>
      </c>
      <c r="H7" s="128">
        <f>'3. Därav sectio '!H7/'1.Ant pat totalt'!H7</f>
        <v>0.13182674199623351</v>
      </c>
      <c r="I7" s="128">
        <f>'3. Därav sectio '!I7/'1.Ant pat totalt'!I7</f>
        <v>8.3798882681564241E-2</v>
      </c>
      <c r="J7" s="128">
        <f>'3. Därav sectio '!J7/'1.Ant pat totalt'!J7</f>
        <v>9.2592592592592587E-2</v>
      </c>
      <c r="K7" s="128">
        <f>'3. Därav sectio '!K7/'1.Ant pat totalt'!K7</f>
        <v>7.9696394686907021E-2</v>
      </c>
      <c r="L7" s="128">
        <f>'3. Därav sectio '!L7/'1.Ant pat totalt'!L7</f>
        <v>9.1588785046728974E-2</v>
      </c>
      <c r="M7" s="128">
        <f>'3. Därav sectio '!M7/'1.Ant pat totalt'!M7</f>
        <v>7.9861111111111105E-2</v>
      </c>
      <c r="N7" s="128">
        <f>'3. Därav sectio '!N7/'1.Ant pat totalt'!N7</f>
        <v>0.10420168067226891</v>
      </c>
      <c r="O7" s="128">
        <f>'3. Därav sectio '!O7/'1.Ant pat totalt'!O7</f>
        <v>6.2370062370062374E-2</v>
      </c>
      <c r="P7" s="128">
        <f>'3. Därav sectio '!P7/'1.Ant pat totalt'!P7</f>
        <v>9.375E-2</v>
      </c>
      <c r="Q7" s="128">
        <f>'3. Därav sectio '!Q7/'1.Ant pat totalt'!Q7</f>
        <v>6.1810154525386317E-2</v>
      </c>
      <c r="R7" s="128"/>
      <c r="S7" s="128">
        <f>'3. Därav sectio '!S7/'1.Ant pat totalt'!S7</f>
        <v>3.7671232876712327E-2</v>
      </c>
      <c r="T7" s="128">
        <f>'3. Därav sectio '!T7/'1.Ant pat totalt'!T7</f>
        <v>3.9691289966923927E-2</v>
      </c>
      <c r="U7" s="128">
        <f>'3. Därav sectio '!U7/'1.Ant pat totalt'!U7</f>
        <v>5.6218057921635436E-2</v>
      </c>
      <c r="V7" s="128">
        <f>'3. Därav sectio '!V7/'1.Ant pat totalt'!V7</f>
        <v>6.9039913700107869E-2</v>
      </c>
      <c r="W7" s="128">
        <f>'3. Därav sectio '!W7/'1.Ant pat totalt'!W7</f>
        <v>9.4736842105263161E-2</v>
      </c>
      <c r="X7" s="128">
        <f>'3. Därav sectio '!X7/'1.Ant pat totalt'!X7</f>
        <v>5.4172767203513911E-2</v>
      </c>
      <c r="Y7" s="128">
        <f>'3. Därav sectio '!Y7/'1.Ant pat totalt'!Y7</f>
        <v>5.9686888454011738E-2</v>
      </c>
      <c r="Z7" s="128">
        <f>'3. Därav sectio '!Z7/'1.Ant pat totalt'!Z7</f>
        <v>8.4745762711864403E-2</v>
      </c>
      <c r="AA7" s="128">
        <f>'3. Därav sectio '!AA7/'1.Ant pat totalt'!AA7</f>
        <v>5.7268722466960353E-2</v>
      </c>
      <c r="AB7" s="128">
        <f>'3. Därav sectio '!AB7/'1.Ant pat totalt'!AB7</f>
        <v>7.6416337285902497E-2</v>
      </c>
      <c r="AC7" s="128">
        <f>'3. Därav sectio '!AC7/'1.Ant pat totalt'!AC7</f>
        <v>6.1538461538461542E-2</v>
      </c>
      <c r="AD7" s="128">
        <f>'3. Därav sectio '!AD7/'1.Ant pat totalt'!AD7</f>
        <v>7.2610294117647065E-2</v>
      </c>
      <c r="AE7" s="128">
        <f>'3. Därav sectio '!AE7/'1.Ant pat totalt'!AE7</f>
        <v>9.3873517786561264E-2</v>
      </c>
      <c r="AF7" s="128">
        <f>'3. Därav sectio '!AF7/'1.Ant pat totalt'!AF7</f>
        <v>0.11232718894009217</v>
      </c>
      <c r="AG7" s="128">
        <f>'3. Därav sectio '!AG7/'1.Ant pat totalt'!AG7</f>
        <v>8.1787521079258005E-2</v>
      </c>
      <c r="AH7" s="128">
        <f>'3. Därav sectio '!AH7/'1.Ant pat totalt'!AH7</f>
        <v>8.4895259095920619E-2</v>
      </c>
      <c r="AI7" s="128">
        <f>'3. Därav sectio '!AI7/'1.Ant pat totalt'!AI7</f>
        <v>7.5445173383317715E-2</v>
      </c>
      <c r="AJ7" s="128">
        <f>'3. Därav sectio '!AJ7/'1.Ant pat totalt'!AJ7</f>
        <v>9.1358024691358022E-2</v>
      </c>
      <c r="AK7" s="128">
        <f>'3. Därav sectio '!AK7/'1.Ant pat totalt'!AK7</f>
        <v>8.0610021786492375E-2</v>
      </c>
      <c r="AL7" s="128">
        <f>'3. Därav sectio '!AL7/'1.Ant pat totalt'!AL7</f>
        <v>7.2144288577154311E-2</v>
      </c>
      <c r="AM7" s="128">
        <f>'3. Därav sectio '!AM7/'1.Ant pat totalt'!AM7</f>
        <v>0.1004739336492891</v>
      </c>
      <c r="AN7" s="128">
        <f>'3. Därav sectio '!AN7/'1.Ant pat totalt'!AN7</f>
        <v>7.3976221928665792E-2</v>
      </c>
      <c r="AO7" s="128">
        <f>'3. Därav sectio '!AO7/'1.Ant pat totalt'!AO7</f>
        <v>0.11450381679389313</v>
      </c>
      <c r="AP7" s="128">
        <f>'3. Därav sectio '!AP7/'1.Ant pat totalt'!AP7</f>
        <v>7.6045627376425853E-2</v>
      </c>
      <c r="AQ7" s="128">
        <f>'3. Därav sectio '!AQ7/'1.Ant pat totalt'!AQ7</f>
        <v>9.3220338983050849E-2</v>
      </c>
      <c r="AR7" s="128">
        <f>'3. Därav sectio '!AR7/'1.Ant pat totalt'!AR7</f>
        <v>8.4765177548682707E-2</v>
      </c>
      <c r="AS7" s="128"/>
      <c r="AT7" s="128">
        <f>'3. Därav sectio '!AT7/'1.Ant pat totalt'!AT7</f>
        <v>0.1</v>
      </c>
      <c r="AU7" s="128">
        <f>'3. Därav sectio '!AU7/'1.Ant pat totalt'!AU7</f>
        <v>5.4020100502512561E-2</v>
      </c>
      <c r="AV7" s="128">
        <f>'3. Därav sectio '!AV7/'1.Ant pat totalt'!AV7</f>
        <v>8.1395348837209308E-2</v>
      </c>
      <c r="AW7" s="128">
        <f>'3. Därav sectio '!AW7/'1.Ant pat totalt'!AW7</f>
        <v>4.1871921182266007E-2</v>
      </c>
      <c r="AX7" s="191">
        <f>MAX(D7:AW7)</f>
        <v>0.13182674199623351</v>
      </c>
      <c r="AY7" s="146">
        <f>MIN(D7:AX7)</f>
        <v>3.7671232876712327E-2</v>
      </c>
      <c r="AZ7" s="185">
        <f>'3. Därav sectio '!AZ7/'1.Ant pat totalt'!AZ7</f>
        <v>7.9699294074504171E-2</v>
      </c>
      <c r="BB7" s="268">
        <v>1</v>
      </c>
      <c r="BC7" s="261">
        <f>AZ7</f>
        <v>7.9699294074504171E-2</v>
      </c>
      <c r="BD7" s="261"/>
    </row>
    <row r="8" spans="1:59" ht="30" customHeight="1" thickTop="1" thickBot="1">
      <c r="A8" s="127" t="s">
        <v>26</v>
      </c>
      <c r="B8" s="193" t="s">
        <v>94</v>
      </c>
      <c r="C8" s="194"/>
      <c r="D8" s="128">
        <f>'3. Därav sectio '!D8/'1.Ant pat totalt'!D8</f>
        <v>0.1746987951807229</v>
      </c>
      <c r="E8" s="128">
        <f>'3. Därav sectio '!E8/'1.Ant pat totalt'!E8</f>
        <v>0.12280701754385964</v>
      </c>
      <c r="F8" s="128">
        <f>'3. Därav sectio '!F8/'1.Ant pat totalt'!F8</f>
        <v>0.31496062992125984</v>
      </c>
      <c r="G8" s="128">
        <f>'3. Därav sectio '!G8/'1.Ant pat totalt'!G8</f>
        <v>0.29842931937172773</v>
      </c>
      <c r="H8" s="128">
        <f>'3. Därav sectio '!H8/'1.Ant pat totalt'!H8</f>
        <v>0.29710144927536231</v>
      </c>
      <c r="I8" s="128">
        <f>'3. Därav sectio '!I8/'1.Ant pat totalt'!I8</f>
        <v>0.42857142857142855</v>
      </c>
      <c r="J8" s="128">
        <f>'3. Därav sectio '!J8/'1.Ant pat totalt'!J8</f>
        <v>0.23364485981308411</v>
      </c>
      <c r="K8" s="128">
        <f>'3. Därav sectio '!K8/'1.Ant pat totalt'!K8</f>
        <v>0.25465838509316768</v>
      </c>
      <c r="L8" s="128">
        <f>'3. Därav sectio '!L8/'1.Ant pat totalt'!L8</f>
        <v>0.25396825396825395</v>
      </c>
      <c r="M8" s="128">
        <f>'3. Därav sectio '!M8/'1.Ant pat totalt'!M8</f>
        <v>0.36</v>
      </c>
      <c r="N8" s="128">
        <f>'3. Därav sectio '!N8/'1.Ant pat totalt'!N8</f>
        <v>0.21768707482993196</v>
      </c>
      <c r="O8" s="128">
        <f>'3. Därav sectio '!O8/'1.Ant pat totalt'!O8</f>
        <v>0.32222222222222224</v>
      </c>
      <c r="P8" s="128">
        <f>'3. Därav sectio '!P8/'1.Ant pat totalt'!P8</f>
        <v>0.41666666666666669</v>
      </c>
      <c r="Q8" s="128">
        <f>'3. Därav sectio '!Q8/'1.Ant pat totalt'!Q8</f>
        <v>0.24719101123595505</v>
      </c>
      <c r="R8" s="128"/>
      <c r="S8" s="128">
        <f>'3. Därav sectio '!S8/'1.Ant pat totalt'!S8</f>
        <v>0.28333333333333333</v>
      </c>
      <c r="T8" s="128">
        <f>'3. Därav sectio '!T8/'1.Ant pat totalt'!T8</f>
        <v>0.15306122448979592</v>
      </c>
      <c r="U8" s="128">
        <f>'3. Därav sectio '!U8/'1.Ant pat totalt'!U8</f>
        <v>0.28378378378378377</v>
      </c>
      <c r="V8" s="128">
        <f>'3. Därav sectio '!V8/'1.Ant pat totalt'!V8</f>
        <v>0.2435064935064935</v>
      </c>
      <c r="W8" s="128">
        <f>'3. Därav sectio '!W8/'1.Ant pat totalt'!W8</f>
        <v>0.22727272727272727</v>
      </c>
      <c r="X8" s="128">
        <f>'3. Därav sectio '!X8/'1.Ant pat totalt'!X8</f>
        <v>0.22340425531914893</v>
      </c>
      <c r="Y8" s="128">
        <f>'3. Därav sectio '!Y8/'1.Ant pat totalt'!Y8</f>
        <v>0.25136612021857924</v>
      </c>
      <c r="Z8" s="128">
        <f>'3. Därav sectio '!Z8/'1.Ant pat totalt'!Z8</f>
        <v>0.2537313432835821</v>
      </c>
      <c r="AA8" s="128">
        <f>'3. Därav sectio '!AA8/'1.Ant pat totalt'!AA8</f>
        <v>0.27906976744186046</v>
      </c>
      <c r="AB8" s="128">
        <f>'3. Därav sectio '!AB8/'1.Ant pat totalt'!AB8</f>
        <v>0.34507042253521125</v>
      </c>
      <c r="AC8" s="128">
        <f>'3. Därav sectio '!AC8/'1.Ant pat totalt'!AC8</f>
        <v>0.21875</v>
      </c>
      <c r="AD8" s="128">
        <f>'3. Därav sectio '!AD8/'1.Ant pat totalt'!AD8</f>
        <v>0.24873096446700507</v>
      </c>
      <c r="AE8" s="128">
        <f>'3. Därav sectio '!AE8/'1.Ant pat totalt'!AE8</f>
        <v>0.27272727272727271</v>
      </c>
      <c r="AF8" s="128">
        <f>'3. Därav sectio '!AF8/'1.Ant pat totalt'!AF8</f>
        <v>0.31588785046728973</v>
      </c>
      <c r="AG8" s="128">
        <f>'3. Därav sectio '!AG8/'1.Ant pat totalt'!AG8</f>
        <v>0.26544622425629288</v>
      </c>
      <c r="AH8" s="128">
        <f>'3. Därav sectio '!AH8/'1.Ant pat totalt'!AH8</f>
        <v>0.27559055118110237</v>
      </c>
      <c r="AI8" s="128">
        <f>'3. Därav sectio '!AI8/'1.Ant pat totalt'!AI8</f>
        <v>0.2536945812807882</v>
      </c>
      <c r="AJ8" s="128">
        <f>'3. Därav sectio '!AJ8/'1.Ant pat totalt'!AJ8</f>
        <v>0.28688524590163933</v>
      </c>
      <c r="AK8" s="128">
        <f>'3. Därav sectio '!AK8/'1.Ant pat totalt'!AK8</f>
        <v>0.3300970873786408</v>
      </c>
      <c r="AL8" s="128">
        <f>'3. Därav sectio '!AL8/'1.Ant pat totalt'!AL8</f>
        <v>0.22222222222222221</v>
      </c>
      <c r="AM8" s="128">
        <f>'3. Därav sectio '!AM8/'1.Ant pat totalt'!AM8</f>
        <v>0.28688524590163933</v>
      </c>
      <c r="AN8" s="128">
        <f>'3. Därav sectio '!AN8/'1.Ant pat totalt'!AN8</f>
        <v>0.33139534883720928</v>
      </c>
      <c r="AO8" s="128">
        <f>'3. Därav sectio '!AO8/'1.Ant pat totalt'!AO8</f>
        <v>0.30952380952380953</v>
      </c>
      <c r="AP8" s="128">
        <f>'3. Därav sectio '!AP8/'1.Ant pat totalt'!AP8</f>
        <v>0.19402985074626866</v>
      </c>
      <c r="AQ8" s="128">
        <f>'3. Därav sectio '!AQ8/'1.Ant pat totalt'!AQ8</f>
        <v>0.30612244897959184</v>
      </c>
      <c r="AR8" s="128">
        <f>'3. Därav sectio '!AR8/'1.Ant pat totalt'!AR8</f>
        <v>0.27461139896373055</v>
      </c>
      <c r="AS8" s="128"/>
      <c r="AT8" s="128">
        <f>'3. Därav sectio '!AT8/'1.Ant pat totalt'!AT8</f>
        <v>0.28749999999999998</v>
      </c>
      <c r="AU8" s="128">
        <f>'3. Därav sectio '!AU8/'1.Ant pat totalt'!AU8</f>
        <v>0.22169811320754718</v>
      </c>
      <c r="AV8" s="128">
        <f>'3. Därav sectio '!AV8/'1.Ant pat totalt'!AV8</f>
        <v>0.26470588235294118</v>
      </c>
      <c r="AW8" s="128">
        <f>'3. Därav sectio '!AW8/'1.Ant pat totalt'!AW8</f>
        <v>0.26136363636363635</v>
      </c>
      <c r="AX8" s="191">
        <f t="shared" ref="AX8:AX24" si="0">MAX(D8:AW8)</f>
        <v>0.42857142857142855</v>
      </c>
      <c r="AY8" s="146">
        <f t="shared" ref="AY8:AY24" si="1">MIN(D8:AX8)</f>
        <v>0.12280701754385964</v>
      </c>
      <c r="AZ8" s="185">
        <f>'3. Därav sectio '!AZ8/'1.Ant pat totalt'!AZ8</f>
        <v>0.26418352244696597</v>
      </c>
      <c r="BB8" s="263">
        <v>2</v>
      </c>
      <c r="BC8" s="261">
        <f>'3. Därav sectio '!BB8/'1.Ant pat totalt'!BB8</f>
        <v>0.38278501965652806</v>
      </c>
      <c r="BD8" s="261"/>
    </row>
    <row r="9" spans="1:59" ht="30" customHeight="1" thickTop="1" thickBot="1">
      <c r="A9" s="127" t="s">
        <v>13</v>
      </c>
      <c r="B9" s="193" t="s">
        <v>95</v>
      </c>
      <c r="C9" s="194"/>
      <c r="D9" s="128">
        <f>'3. Därav sectio '!D9/'1.Ant pat totalt'!D9</f>
        <v>1</v>
      </c>
      <c r="E9" s="128">
        <f>'3. Därav sectio '!E9/'1.Ant pat totalt'!E9</f>
        <v>1</v>
      </c>
      <c r="F9" s="128">
        <f>'3. Därav sectio '!F9/'1.Ant pat totalt'!F9</f>
        <v>1</v>
      </c>
      <c r="G9" s="128">
        <f>'3. Därav sectio '!G9/'1.Ant pat totalt'!G9</f>
        <v>1</v>
      </c>
      <c r="H9" s="128">
        <f>'3. Därav sectio '!H9/'1.Ant pat totalt'!H9</f>
        <v>1</v>
      </c>
      <c r="I9" s="128">
        <f>'3. Därav sectio '!I9/'1.Ant pat totalt'!I9</f>
        <v>1</v>
      </c>
      <c r="J9" s="128">
        <f>'3. Därav sectio '!J9/'1.Ant pat totalt'!J9</f>
        <v>1</v>
      </c>
      <c r="K9" s="128">
        <f>'3. Därav sectio '!K9/'1.Ant pat totalt'!K9</f>
        <v>1</v>
      </c>
      <c r="L9" s="128">
        <f>'3. Därav sectio '!L9/'1.Ant pat totalt'!L9</f>
        <v>1</v>
      </c>
      <c r="M9" s="128">
        <f>'3. Därav sectio '!M9/'1.Ant pat totalt'!M9</f>
        <v>1</v>
      </c>
      <c r="N9" s="128">
        <f>'3. Därav sectio '!N9/'1.Ant pat totalt'!N9</f>
        <v>1</v>
      </c>
      <c r="O9" s="128">
        <f>'3. Därav sectio '!O9/'1.Ant pat totalt'!O9</f>
        <v>1</v>
      </c>
      <c r="P9" s="128">
        <f>'3. Därav sectio '!P9/'1.Ant pat totalt'!P9</f>
        <v>1</v>
      </c>
      <c r="Q9" s="128">
        <f>'3. Därav sectio '!Q9/'1.Ant pat totalt'!Q9</f>
        <v>1</v>
      </c>
      <c r="R9" s="128"/>
      <c r="S9" s="128">
        <f>'3. Därav sectio '!S9/'1.Ant pat totalt'!S9</f>
        <v>1</v>
      </c>
      <c r="T9" s="128">
        <f>'3. Därav sectio '!T9/'1.Ant pat totalt'!T9</f>
        <v>1</v>
      </c>
      <c r="U9" s="128">
        <f>'3. Därav sectio '!U9/'1.Ant pat totalt'!U9</f>
        <v>1</v>
      </c>
      <c r="V9" s="128">
        <f>'3. Därav sectio '!V9/'1.Ant pat totalt'!V9</f>
        <v>1</v>
      </c>
      <c r="W9" s="128">
        <f>'3. Därav sectio '!W9/'1.Ant pat totalt'!W9</f>
        <v>1</v>
      </c>
      <c r="X9" s="128">
        <f>'3. Därav sectio '!X9/'1.Ant pat totalt'!X9</f>
        <v>1</v>
      </c>
      <c r="Y9" s="128">
        <f>'3. Därav sectio '!Y9/'1.Ant pat totalt'!Y9</f>
        <v>1</v>
      </c>
      <c r="Z9" s="128">
        <f>'3. Därav sectio '!Z9/'1.Ant pat totalt'!Z9</f>
        <v>1</v>
      </c>
      <c r="AA9" s="128">
        <f>'3. Därav sectio '!AA9/'1.Ant pat totalt'!AA9</f>
        <v>1</v>
      </c>
      <c r="AB9" s="128">
        <f>'3. Därav sectio '!AB9/'1.Ant pat totalt'!AB9</f>
        <v>1</v>
      </c>
      <c r="AC9" s="128">
        <v>0</v>
      </c>
      <c r="AD9" s="128">
        <f>'3. Därav sectio '!AD9/'1.Ant pat totalt'!AD9</f>
        <v>1</v>
      </c>
      <c r="AE9" s="128">
        <f>'3. Därav sectio '!AE9/'1.Ant pat totalt'!AE9</f>
        <v>1</v>
      </c>
      <c r="AF9" s="128">
        <f>'3. Därav sectio '!AF9/'1.Ant pat totalt'!AF9</f>
        <v>1</v>
      </c>
      <c r="AG9" s="128">
        <f>'3. Därav sectio '!AG9/'1.Ant pat totalt'!AG9</f>
        <v>1</v>
      </c>
      <c r="AH9" s="128">
        <f>'3. Därav sectio '!AH9/'1.Ant pat totalt'!AH9</f>
        <v>1</v>
      </c>
      <c r="AI9" s="128">
        <f>'3. Därav sectio '!AI9/'1.Ant pat totalt'!AI9</f>
        <v>1</v>
      </c>
      <c r="AJ9" s="128">
        <f>'3. Därav sectio '!AJ9/'1.Ant pat totalt'!AJ9</f>
        <v>1</v>
      </c>
      <c r="AK9" s="128">
        <f>'3. Därav sectio '!AK9/'1.Ant pat totalt'!AK9</f>
        <v>1</v>
      </c>
      <c r="AL9" s="128">
        <f>'3. Därav sectio '!AL9/'1.Ant pat totalt'!AL9</f>
        <v>1</v>
      </c>
      <c r="AM9" s="128">
        <f>'3. Därav sectio '!AM9/'1.Ant pat totalt'!AM9</f>
        <v>1</v>
      </c>
      <c r="AN9" s="128">
        <f>'3. Därav sectio '!AN9/'1.Ant pat totalt'!AN9</f>
        <v>1</v>
      </c>
      <c r="AO9" s="128">
        <f>'3. Därav sectio '!AO9/'1.Ant pat totalt'!AO9</f>
        <v>1</v>
      </c>
      <c r="AP9" s="128">
        <f>'3. Därav sectio '!AP9/'1.Ant pat totalt'!AP9</f>
        <v>1</v>
      </c>
      <c r="AQ9" s="128">
        <f>'3. Därav sectio '!AQ9/'1.Ant pat totalt'!AQ9</f>
        <v>1</v>
      </c>
      <c r="AR9" s="128">
        <f>'3. Därav sectio '!AR9/'1.Ant pat totalt'!AR9</f>
        <v>1</v>
      </c>
      <c r="AS9" s="128"/>
      <c r="AT9" s="128">
        <f>'3. Därav sectio '!AT9/'1.Ant pat totalt'!AT9</f>
        <v>1</v>
      </c>
      <c r="AU9" s="128">
        <f>'3. Därav sectio '!AU9/'1.Ant pat totalt'!AU9</f>
        <v>1</v>
      </c>
      <c r="AV9" s="128">
        <f>'3. Därav sectio '!AV9/'1.Ant pat totalt'!AV9</f>
        <v>1</v>
      </c>
      <c r="AW9" s="128">
        <f>'3. Därav sectio '!AW9/'1.Ant pat totalt'!AW9</f>
        <v>1</v>
      </c>
      <c r="AX9" s="191">
        <f t="shared" si="0"/>
        <v>1</v>
      </c>
      <c r="AY9" s="146">
        <f t="shared" si="1"/>
        <v>0</v>
      </c>
      <c r="AZ9" s="185">
        <f>'3. Därav sectio '!AZ9/'1.Ant pat totalt'!AZ9</f>
        <v>1</v>
      </c>
      <c r="BB9" s="268"/>
      <c r="BC9" s="3"/>
      <c r="BD9" s="3"/>
    </row>
    <row r="10" spans="1:59" ht="30" customHeight="1" thickTop="1" thickBot="1">
      <c r="A10" s="127" t="s">
        <v>19</v>
      </c>
      <c r="B10" s="193" t="s">
        <v>96</v>
      </c>
      <c r="C10" s="194"/>
      <c r="D10" s="120">
        <f>'3. Därav sectio '!D10/'1.Ant pat totalt'!D10</f>
        <v>1.7799352750809062E-2</v>
      </c>
      <c r="E10" s="120">
        <f>'3. Därav sectio '!E10/'1.Ant pat totalt'!E10</f>
        <v>2.0449897750511249E-2</v>
      </c>
      <c r="F10" s="120">
        <f>'3. Därav sectio '!F10/'1.Ant pat totalt'!F10</f>
        <v>1.8541409147095178E-2</v>
      </c>
      <c r="G10" s="120">
        <f>'3. Därav sectio '!G10/'1.Ant pat totalt'!G10</f>
        <v>3.0697674418604652E-2</v>
      </c>
      <c r="H10" s="120">
        <f>'3. Därav sectio '!H10/'1.Ant pat totalt'!H10</f>
        <v>2.7377521613832854E-2</v>
      </c>
      <c r="I10" s="120">
        <f>'3. Därav sectio '!I10/'1.Ant pat totalt'!I10</f>
        <v>2.1186440677966101E-2</v>
      </c>
      <c r="J10" s="120">
        <f>'3. Därav sectio '!J10/'1.Ant pat totalt'!J10</f>
        <v>1.4818880351262349E-2</v>
      </c>
      <c r="K10" s="120">
        <f>'3. Därav sectio '!K10/'1.Ant pat totalt'!K10</f>
        <v>1.7080745341614908E-2</v>
      </c>
      <c r="L10" s="120">
        <f>'3. Därav sectio '!L10/'1.Ant pat totalt'!L10</f>
        <v>2.0817843866171002E-2</v>
      </c>
      <c r="M10" s="120">
        <f>'3. Därav sectio '!M10/'1.Ant pat totalt'!M10</f>
        <v>2.2160664819944598E-2</v>
      </c>
      <c r="N10" s="120">
        <f>'3. Därav sectio '!N10/'1.Ant pat totalt'!N10</f>
        <v>1.6528925619834711E-2</v>
      </c>
      <c r="O10" s="120">
        <f>'3. Därav sectio '!O10/'1.Ant pat totalt'!O10</f>
        <v>1.155115511551155E-2</v>
      </c>
      <c r="P10" s="120">
        <f>'3. Därav sectio '!P10/'1.Ant pat totalt'!P10</f>
        <v>1.8656716417910446E-2</v>
      </c>
      <c r="Q10" s="120">
        <f>'3. Därav sectio '!Q10/'1.Ant pat totalt'!Q10</f>
        <v>1.5151515151515152E-2</v>
      </c>
      <c r="R10" s="120"/>
      <c r="S10" s="120">
        <f>'3. Därav sectio '!S10/'1.Ant pat totalt'!S10</f>
        <v>1.4397905759162303E-2</v>
      </c>
      <c r="T10" s="120">
        <f>'3. Därav sectio '!T10/'1.Ant pat totalt'!T10</f>
        <v>8.7642418930762491E-3</v>
      </c>
      <c r="U10" s="120">
        <f>'3. Därav sectio '!U10/'1.Ant pat totalt'!U10</f>
        <v>9.1863517060367453E-3</v>
      </c>
      <c r="V10" s="120">
        <f>'3. Därav sectio '!V10/'1.Ant pat totalt'!V10</f>
        <v>2.18628331835879E-2</v>
      </c>
      <c r="W10" s="120">
        <f>'3. Därav sectio '!W10/'1.Ant pat totalt'!W10</f>
        <v>1.5748031496062992E-2</v>
      </c>
      <c r="X10" s="120">
        <f>'3. Därav sectio '!X10/'1.Ant pat totalt'!X10</f>
        <v>1.0575793184488837E-2</v>
      </c>
      <c r="Y10" s="120">
        <f>'3. Därav sectio '!Y10/'1.Ant pat totalt'!Y10</f>
        <v>2.4822695035460994E-2</v>
      </c>
      <c r="Z10" s="120">
        <f>'3. Därav sectio '!Z10/'1.Ant pat totalt'!Z10</f>
        <v>3.5326086956521736E-2</v>
      </c>
      <c r="AA10" s="120">
        <f>'3. Därav sectio '!AA10/'1.Ant pat totalt'!AA10</f>
        <v>9.316770186335404E-3</v>
      </c>
      <c r="AB10" s="120">
        <f>'3. Därav sectio '!AB10/'1.Ant pat totalt'!AB10</f>
        <v>1.3065326633165829E-2</v>
      </c>
      <c r="AC10" s="120">
        <f>'3. Därav sectio '!AC10/'1.Ant pat totalt'!AC10</f>
        <v>0</v>
      </c>
      <c r="AD10" s="120">
        <f>'3. Därav sectio '!AD10/'1.Ant pat totalt'!AD10</f>
        <v>1.4167650531286895E-2</v>
      </c>
      <c r="AE10" s="120">
        <f>'3. Därav sectio '!AE10/'1.Ant pat totalt'!AE10</f>
        <v>1.5215553677092139E-2</v>
      </c>
      <c r="AF10" s="120">
        <f>'3. Därav sectio '!AF10/'1.Ant pat totalt'!AF10</f>
        <v>2.2679324894514769E-2</v>
      </c>
      <c r="AG10" s="120">
        <f>'3. Därav sectio '!AG10/'1.Ant pat totalt'!AG10</f>
        <v>2.4967148488830485E-2</v>
      </c>
      <c r="AH10" s="120">
        <f>'3. Därav sectio '!AH10/'1.Ant pat totalt'!AH10</f>
        <v>2.1853146853146852E-2</v>
      </c>
      <c r="AI10" s="120">
        <f>'3. Därav sectio '!AI10/'1.Ant pat totalt'!AI10</f>
        <v>1.3110307414104882E-2</v>
      </c>
      <c r="AJ10" s="120">
        <f>'3. Därav sectio '!AJ10/'1.Ant pat totalt'!AJ10</f>
        <v>1.7182130584192441E-2</v>
      </c>
      <c r="AK10" s="120">
        <f>'3. Därav sectio '!AK10/'1.Ant pat totalt'!AK10</f>
        <v>2.0442930153321975E-2</v>
      </c>
      <c r="AL10" s="120">
        <f>'3. Därav sectio '!AL10/'1.Ant pat totalt'!AL10</f>
        <v>1.7452006980802792E-2</v>
      </c>
      <c r="AM10" s="120">
        <f>'3. Därav sectio '!AM10/'1.Ant pat totalt'!AM10</f>
        <v>1.1627906976744186E-2</v>
      </c>
      <c r="AN10" s="120">
        <f>'3. Därav sectio '!AN10/'1.Ant pat totalt'!AN10</f>
        <v>1.9736842105263157E-2</v>
      </c>
      <c r="AO10" s="120">
        <f>'3. Därav sectio '!AO10/'1.Ant pat totalt'!AO10</f>
        <v>2.5510204081632654E-2</v>
      </c>
      <c r="AP10" s="120">
        <f>'3. Därav sectio '!AP10/'1.Ant pat totalt'!AP10</f>
        <v>1.876675603217158E-2</v>
      </c>
      <c r="AQ10" s="120">
        <f>'3. Därav sectio '!AQ10/'1.Ant pat totalt'!AQ10</f>
        <v>1.1299435028248588E-2</v>
      </c>
      <c r="AR10" s="120">
        <f>'3. Därav sectio '!AR10/'1.Ant pat totalt'!AR10</f>
        <v>1.7101710171017102E-2</v>
      </c>
      <c r="AS10" s="120"/>
      <c r="AT10" s="120">
        <f>'3. Därav sectio '!AT10/'1.Ant pat totalt'!AT10</f>
        <v>9.9800399201596807E-3</v>
      </c>
      <c r="AU10" s="120">
        <f>'3. Därav sectio '!AU10/'1.Ant pat totalt'!AU10</f>
        <v>8.7293889427740058E-3</v>
      </c>
      <c r="AV10" s="120">
        <f>'3. Därav sectio '!AV10/'1.Ant pat totalt'!AV10</f>
        <v>3.2258064516129031E-2</v>
      </c>
      <c r="AW10" s="120">
        <f>'3. Därav sectio '!AW10/'1.Ant pat totalt'!AW10</f>
        <v>6.2370062370062374E-3</v>
      </c>
      <c r="AX10" s="191">
        <f t="shared" si="0"/>
        <v>3.5326086956521736E-2</v>
      </c>
      <c r="AY10" s="146">
        <f t="shared" si="1"/>
        <v>0</v>
      </c>
      <c r="AZ10" s="186">
        <f>'3. Därav sectio '!AZ10/'1.Ant pat totalt'!AZ10</f>
        <v>1.76020921343794E-2</v>
      </c>
      <c r="BB10" s="268">
        <v>3</v>
      </c>
      <c r="BC10" s="261">
        <f>AZ10</f>
        <v>1.76020921343794E-2</v>
      </c>
      <c r="BD10" s="261"/>
      <c r="BE10" s="52" t="s">
        <v>169</v>
      </c>
    </row>
    <row r="11" spans="1:59" ht="30" customHeight="1" thickTop="1" thickBot="1">
      <c r="A11" s="127" t="s">
        <v>27</v>
      </c>
      <c r="B11" s="193" t="s">
        <v>97</v>
      </c>
      <c r="C11" s="194"/>
      <c r="D11" s="128">
        <f>'3. Därav sectio '!D11/'1.Ant pat totalt'!D11</f>
        <v>5.2023121387283239E-2</v>
      </c>
      <c r="E11" s="128">
        <f>'3. Därav sectio '!E11/'1.Ant pat totalt'!E11</f>
        <v>2.8169014084507043E-2</v>
      </c>
      <c r="F11" s="128">
        <f>'3. Därav sectio '!F11/'1.Ant pat totalt'!F11</f>
        <v>8.6614173228346455E-2</v>
      </c>
      <c r="G11" s="128">
        <f>'3. Därav sectio '!G11/'1.Ant pat totalt'!G11</f>
        <v>6.5476190476190479E-2</v>
      </c>
      <c r="H11" s="128">
        <f>'3. Därav sectio '!H11/'1.Ant pat totalt'!H11</f>
        <v>9.2307692307692313E-2</v>
      </c>
      <c r="I11" s="128">
        <f>'3. Därav sectio '!I11/'1.Ant pat totalt'!I11</f>
        <v>3.2258064516129031E-2</v>
      </c>
      <c r="J11" s="128">
        <f>'3. Därav sectio '!J11/'1.Ant pat totalt'!J11</f>
        <v>5.8823529411764705E-2</v>
      </c>
      <c r="K11" s="128">
        <f>'3. Därav sectio '!K11/'1.Ant pat totalt'!K11</f>
        <v>5.9701492537313432E-2</v>
      </c>
      <c r="L11" s="128">
        <f>'3. Därav sectio '!L11/'1.Ant pat totalt'!L11</f>
        <v>6.0240963855421686E-2</v>
      </c>
      <c r="M11" s="128">
        <f>'3. Därav sectio '!M11/'1.Ant pat totalt'!M11</f>
        <v>6.1538461538461542E-2</v>
      </c>
      <c r="N11" s="128">
        <f>'3. Därav sectio '!N11/'1.Ant pat totalt'!N11</f>
        <v>4.9689440993788817E-2</v>
      </c>
      <c r="O11" s="128">
        <f>'3. Därav sectio '!O11/'1.Ant pat totalt'!O11</f>
        <v>9.8765432098765427E-2</v>
      </c>
      <c r="P11" s="128">
        <f>'3. Därav sectio '!P11/'1.Ant pat totalt'!P11</f>
        <v>4.878048780487805E-2</v>
      </c>
      <c r="Q11" s="128">
        <f>'3. Därav sectio '!Q11/'1.Ant pat totalt'!Q11</f>
        <v>7.8947368421052627E-2</v>
      </c>
      <c r="R11" s="128"/>
      <c r="S11" s="128">
        <f>'3. Därav sectio '!S11/'1.Ant pat totalt'!S11</f>
        <v>8.8709677419354843E-2</v>
      </c>
      <c r="T11" s="128">
        <f>'3. Därav sectio '!T11/'1.Ant pat totalt'!T11</f>
        <v>3.1390134529147982E-2</v>
      </c>
      <c r="U11" s="128">
        <f>'3. Därav sectio '!U11/'1.Ant pat totalt'!U11</f>
        <v>5.8823529411764705E-2</v>
      </c>
      <c r="V11" s="128">
        <f>'3. Därav sectio '!V11/'1.Ant pat totalt'!V11</f>
        <v>5.8052434456928842E-2</v>
      </c>
      <c r="W11" s="128">
        <f>'3. Därav sectio '!W11/'1.Ant pat totalt'!W11</f>
        <v>0</v>
      </c>
      <c r="X11" s="128">
        <f>'3. Därav sectio '!X11/'1.Ant pat totalt'!X11</f>
        <v>3.9215686274509803E-2</v>
      </c>
      <c r="Y11" s="128">
        <f>'3. Därav sectio '!Y11/'1.Ant pat totalt'!Y11</f>
        <v>5.9880239520958084E-2</v>
      </c>
      <c r="Z11" s="128">
        <f>'3. Därav sectio '!Z11/'1.Ant pat totalt'!Z11</f>
        <v>4.8387096774193547E-2</v>
      </c>
      <c r="AA11" s="128">
        <f>'3. Därav sectio '!AA11/'1.Ant pat totalt'!AA11</f>
        <v>2.6315789473684209E-2</v>
      </c>
      <c r="AB11" s="128">
        <f>'3. Därav sectio '!AB11/'1.Ant pat totalt'!AB11</f>
        <v>8.3333333333333329E-2</v>
      </c>
      <c r="AC11" s="128">
        <f>'3. Därav sectio '!AC11/'1.Ant pat totalt'!AC11</f>
        <v>2.0833333333333332E-2</v>
      </c>
      <c r="AD11" s="128">
        <f>'3. Därav sectio '!AD11/'1.Ant pat totalt'!AD11</f>
        <v>3.5294117647058823E-2</v>
      </c>
      <c r="AE11" s="128">
        <f>'3. Därav sectio '!AE11/'1.Ant pat totalt'!AE11</f>
        <v>3.2258064516129031E-2</v>
      </c>
      <c r="AF11" s="128">
        <f>'3. Därav sectio '!AF11/'1.Ant pat totalt'!AF11</f>
        <v>7.6923076923076927E-2</v>
      </c>
      <c r="AG11" s="128">
        <f>'3. Därav sectio '!AG11/'1.Ant pat totalt'!AG11</f>
        <v>6.043956043956044E-2</v>
      </c>
      <c r="AH11" s="128">
        <f>'3. Därav sectio '!AH11/'1.Ant pat totalt'!AH11</f>
        <v>5.4441260744985676E-2</v>
      </c>
      <c r="AI11" s="128">
        <f>'3. Därav sectio '!AI11/'1.Ant pat totalt'!AI11</f>
        <v>4.6255506607929514E-2</v>
      </c>
      <c r="AJ11" s="128">
        <f>'3. Därav sectio '!AJ11/'1.Ant pat totalt'!AJ11</f>
        <v>3.5294117647058823E-2</v>
      </c>
      <c r="AK11" s="128">
        <f>'3. Därav sectio '!AK11/'1.Ant pat totalt'!AK11</f>
        <v>5.8252427184466021E-2</v>
      </c>
      <c r="AL11" s="128">
        <f>'3. Därav sectio '!AL11/'1.Ant pat totalt'!AL11</f>
        <v>4.2016806722689079E-2</v>
      </c>
      <c r="AM11" s="128">
        <f>'3. Därav sectio '!AM11/'1.Ant pat totalt'!AM11</f>
        <v>2.9154518950437316E-2</v>
      </c>
      <c r="AN11" s="128">
        <f>'3. Därav sectio '!AN11/'1.Ant pat totalt'!AN11</f>
        <v>5.9322033898305086E-2</v>
      </c>
      <c r="AO11" s="128">
        <f>'3. Därav sectio '!AO11/'1.Ant pat totalt'!AO11</f>
        <v>0.13043478260869565</v>
      </c>
      <c r="AP11" s="128">
        <f>'3. Därav sectio '!AP11/'1.Ant pat totalt'!AP11</f>
        <v>4.6153846153846156E-2</v>
      </c>
      <c r="AQ11" s="128">
        <f>'3. Därav sectio '!AQ11/'1.Ant pat totalt'!AQ11</f>
        <v>6.8181818181818177E-2</v>
      </c>
      <c r="AR11" s="128">
        <f>'3. Därav sectio '!AR11/'1.Ant pat totalt'!AR11</f>
        <v>4.142011834319527E-2</v>
      </c>
      <c r="AS11" s="128"/>
      <c r="AT11" s="128">
        <f>'3. Därav sectio '!AT11/'1.Ant pat totalt'!AT11</f>
        <v>0.11764705882352941</v>
      </c>
      <c r="AU11" s="128">
        <f>'3. Därav sectio '!AU11/'1.Ant pat totalt'!AU11</f>
        <v>3.4615384615384617E-2</v>
      </c>
      <c r="AV11" s="128">
        <f>'3. Därav sectio '!AV11/'1.Ant pat totalt'!AV11</f>
        <v>8.8235294117647065E-2</v>
      </c>
      <c r="AW11" s="128">
        <f>'3. Därav sectio '!AW11/'1.Ant pat totalt'!AW11</f>
        <v>6.7226890756302518E-2</v>
      </c>
      <c r="AX11" s="191">
        <f t="shared" si="0"/>
        <v>0.13043478260869565</v>
      </c>
      <c r="AY11" s="146">
        <f t="shared" si="1"/>
        <v>0</v>
      </c>
      <c r="AZ11" s="185">
        <f>'3. Därav sectio '!AZ11/'1.Ant pat totalt'!AZ11</f>
        <v>5.6033874382498239E-2</v>
      </c>
      <c r="BB11" s="268">
        <v>4</v>
      </c>
      <c r="BC11" s="261">
        <f>'3. Därav sectio '!BB11/'1.Ant pat totalt'!BB11</f>
        <v>0.24</v>
      </c>
      <c r="BD11" s="261"/>
      <c r="BE11" s="272">
        <f>'3. Därav sectio '!BD11/'1.Ant pat totalt'!BF11</f>
        <v>2.3413655475636567E-2</v>
      </c>
    </row>
    <row r="12" spans="1:59" ht="30" customHeight="1" thickTop="1" thickBot="1">
      <c r="A12" s="127" t="s">
        <v>13</v>
      </c>
      <c r="B12" s="193" t="s">
        <v>98</v>
      </c>
      <c r="C12" s="194"/>
      <c r="D12" s="128">
        <f>'3. Därav sectio '!D12/'1.Ant pat totalt'!D12</f>
        <v>1</v>
      </c>
      <c r="E12" s="128">
        <f>'3. Därav sectio '!E12/'1.Ant pat totalt'!E12</f>
        <v>1</v>
      </c>
      <c r="F12" s="128">
        <f>'3. Därav sectio '!F12/'1.Ant pat totalt'!F12</f>
        <v>1</v>
      </c>
      <c r="G12" s="128">
        <f>'3. Därav sectio '!G12/'1.Ant pat totalt'!G12</f>
        <v>1</v>
      </c>
      <c r="H12" s="128">
        <f>'3. Därav sectio '!H12/'1.Ant pat totalt'!H12</f>
        <v>1</v>
      </c>
      <c r="I12" s="128">
        <v>0</v>
      </c>
      <c r="J12" s="128">
        <f>'3. Därav sectio '!J12/'1.Ant pat totalt'!J12</f>
        <v>1</v>
      </c>
      <c r="K12" s="128">
        <f>'3. Därav sectio '!K12/'1.Ant pat totalt'!K12</f>
        <v>1</v>
      </c>
      <c r="L12" s="128">
        <f>'3. Därav sectio '!L12/'1.Ant pat totalt'!L12</f>
        <v>1</v>
      </c>
      <c r="M12" s="128">
        <f>'3. Därav sectio '!M12/'1.Ant pat totalt'!M12</f>
        <v>1</v>
      </c>
      <c r="N12" s="128">
        <f>'3. Därav sectio '!N12/'1.Ant pat totalt'!N12</f>
        <v>1</v>
      </c>
      <c r="O12" s="128">
        <f>'3. Därav sectio '!O12/'1.Ant pat totalt'!O12</f>
        <v>1</v>
      </c>
      <c r="P12" s="128">
        <f>'3. Därav sectio '!P12/'1.Ant pat totalt'!P12</f>
        <v>1</v>
      </c>
      <c r="Q12" s="128">
        <f>'3. Därav sectio '!Q12/'1.Ant pat totalt'!Q12</f>
        <v>1</v>
      </c>
      <c r="R12" s="128"/>
      <c r="S12" s="128">
        <f>'3. Därav sectio '!S12/'1.Ant pat totalt'!S12</f>
        <v>1</v>
      </c>
      <c r="T12" s="128">
        <f>'3. Därav sectio '!T12/'1.Ant pat totalt'!T12</f>
        <v>1</v>
      </c>
      <c r="U12" s="128">
        <f>'3. Därav sectio '!U12/'1.Ant pat totalt'!U12</f>
        <v>1</v>
      </c>
      <c r="V12" s="128">
        <f>'3. Därav sectio '!V12/'1.Ant pat totalt'!V12</f>
        <v>1</v>
      </c>
      <c r="W12" s="128">
        <f>'3. Därav sectio '!W12/'1.Ant pat totalt'!W12</f>
        <v>1</v>
      </c>
      <c r="X12" s="128">
        <f>'3. Därav sectio '!X12/'1.Ant pat totalt'!X12</f>
        <v>1</v>
      </c>
      <c r="Y12" s="128">
        <f>'3. Därav sectio '!Y12/'1.Ant pat totalt'!Y12</f>
        <v>1</v>
      </c>
      <c r="Z12" s="128">
        <f>'3. Därav sectio '!Z12/'1.Ant pat totalt'!Z12</f>
        <v>1</v>
      </c>
      <c r="AA12" s="128">
        <f>'3. Därav sectio '!AA12/'1.Ant pat totalt'!AA12</f>
        <v>1</v>
      </c>
      <c r="AB12" s="128">
        <f>'3. Därav sectio '!AB12/'1.Ant pat totalt'!AB12</f>
        <v>1</v>
      </c>
      <c r="AC12" s="128">
        <f>'3. Därav sectio '!AC12/'1.Ant pat totalt'!AC12</f>
        <v>1</v>
      </c>
      <c r="AD12" s="128">
        <f>'3. Därav sectio '!AD12/'1.Ant pat totalt'!AD12</f>
        <v>1</v>
      </c>
      <c r="AE12" s="128">
        <f>'3. Därav sectio '!AE12/'1.Ant pat totalt'!AE12</f>
        <v>1</v>
      </c>
      <c r="AF12" s="128">
        <f>'3. Därav sectio '!AF12/'1.Ant pat totalt'!AF12</f>
        <v>1</v>
      </c>
      <c r="AG12" s="128">
        <f>'3. Därav sectio '!AG12/'1.Ant pat totalt'!AG12</f>
        <v>1</v>
      </c>
      <c r="AH12" s="128">
        <f>'3. Därav sectio '!AH12/'1.Ant pat totalt'!AH12</f>
        <v>1</v>
      </c>
      <c r="AI12" s="128">
        <f>'3. Därav sectio '!AI12/'1.Ant pat totalt'!AI12</f>
        <v>1</v>
      </c>
      <c r="AJ12" s="128">
        <f>'3. Därav sectio '!AJ12/'1.Ant pat totalt'!AJ12</f>
        <v>1</v>
      </c>
      <c r="AK12" s="128">
        <f>'3. Därav sectio '!AK12/'1.Ant pat totalt'!AK12</f>
        <v>1</v>
      </c>
      <c r="AL12" s="128">
        <f>'3. Därav sectio '!AL12/'1.Ant pat totalt'!AL12</f>
        <v>1</v>
      </c>
      <c r="AM12" s="128">
        <f>'3. Därav sectio '!AM12/'1.Ant pat totalt'!AM12</f>
        <v>1</v>
      </c>
      <c r="AN12" s="128">
        <f>'3. Därav sectio '!AN12/'1.Ant pat totalt'!AN12</f>
        <v>1</v>
      </c>
      <c r="AO12" s="128">
        <f>'3. Därav sectio '!AO12/'1.Ant pat totalt'!AO12</f>
        <v>1</v>
      </c>
      <c r="AP12" s="128">
        <f>'3. Därav sectio '!AP12/'1.Ant pat totalt'!AP12</f>
        <v>1</v>
      </c>
      <c r="AQ12" s="128">
        <f>'3. Därav sectio '!AQ12/'1.Ant pat totalt'!AQ12</f>
        <v>1</v>
      </c>
      <c r="AR12" s="128">
        <f>'3. Därav sectio '!AR12/'1.Ant pat totalt'!AR12</f>
        <v>1</v>
      </c>
      <c r="AS12" s="128"/>
      <c r="AT12" s="128">
        <f>'3. Därav sectio '!AT12/'1.Ant pat totalt'!AT12</f>
        <v>1</v>
      </c>
      <c r="AU12" s="128">
        <f>'3. Därav sectio '!AU12/'1.Ant pat totalt'!AU12</f>
        <v>1</v>
      </c>
      <c r="AV12" s="128">
        <f>'3. Därav sectio '!AV12/'1.Ant pat totalt'!AV12</f>
        <v>1</v>
      </c>
      <c r="AW12" s="128">
        <f>'3. Därav sectio '!AW12/'1.Ant pat totalt'!AW12</f>
        <v>1</v>
      </c>
      <c r="AX12" s="191">
        <f t="shared" si="0"/>
        <v>1</v>
      </c>
      <c r="AY12" s="146">
        <f t="shared" si="1"/>
        <v>0</v>
      </c>
      <c r="AZ12" s="185">
        <f>'3. Därav sectio '!AZ12/'1.Ant pat totalt'!AZ12</f>
        <v>1</v>
      </c>
      <c r="BB12" s="268"/>
      <c r="BC12" s="3"/>
      <c r="BD12" s="3"/>
    </row>
    <row r="13" spans="1:59" ht="30" customHeight="1" thickTop="1" thickBot="1">
      <c r="A13" s="127" t="s">
        <v>12</v>
      </c>
      <c r="B13" s="193" t="s">
        <v>99</v>
      </c>
      <c r="C13" s="194"/>
      <c r="D13" s="128">
        <f>'3. Därav sectio '!D13/'1.Ant pat totalt'!D13</f>
        <v>0.23931623931623933</v>
      </c>
      <c r="E13" s="128">
        <f>'3. Därav sectio '!E13/'1.Ant pat totalt'!E13</f>
        <v>0.18333333333333332</v>
      </c>
      <c r="F13" s="128">
        <f>'3. Därav sectio '!F13/'1.Ant pat totalt'!F13</f>
        <v>0.21518987341772153</v>
      </c>
      <c r="G13" s="128">
        <f>'3. Därav sectio '!G13/'1.Ant pat totalt'!G13</f>
        <v>0.28099173553719009</v>
      </c>
      <c r="H13" s="128">
        <f>'3. Därav sectio '!H13/'1.Ant pat totalt'!H13</f>
        <v>0.34848484848484851</v>
      </c>
      <c r="I13" s="128">
        <f>'3. Därav sectio '!I13/'1.Ant pat totalt'!I13</f>
        <v>0.11538461538461539</v>
      </c>
      <c r="J13" s="128">
        <f>'3. Därav sectio '!J13/'1.Ant pat totalt'!J13</f>
        <v>0.19523809523809524</v>
      </c>
      <c r="K13" s="128">
        <f>'3. Därav sectio '!K13/'1.Ant pat totalt'!K13</f>
        <v>0.1744186046511628</v>
      </c>
      <c r="L13" s="128">
        <f>'3. Därav sectio '!L13/'1.Ant pat totalt'!L13</f>
        <v>0.20175438596491227</v>
      </c>
      <c r="M13" s="128">
        <f>'3. Därav sectio '!M13/'1.Ant pat totalt'!M13</f>
        <v>0.19148936170212766</v>
      </c>
      <c r="N13" s="128">
        <f>'3. Därav sectio '!N13/'1.Ant pat totalt'!N13</f>
        <v>0.20547945205479451</v>
      </c>
      <c r="O13" s="128">
        <f>'3. Därav sectio '!O13/'1.Ant pat totalt'!O13</f>
        <v>0.22535211267605634</v>
      </c>
      <c r="P13" s="128">
        <f>'3. Därav sectio '!P13/'1.Ant pat totalt'!P13</f>
        <v>0.2413793103448276</v>
      </c>
      <c r="Q13" s="128">
        <f>'3. Därav sectio '!Q13/'1.Ant pat totalt'!Q13</f>
        <v>0.26470588235294118</v>
      </c>
      <c r="R13" s="128"/>
      <c r="S13" s="128">
        <f>'3. Därav sectio '!S13/'1.Ant pat totalt'!S13</f>
        <v>0.17910447761194029</v>
      </c>
      <c r="T13" s="128">
        <f>'3. Därav sectio '!T13/'1.Ant pat totalt'!T13</f>
        <v>7.5268817204301078E-2</v>
      </c>
      <c r="U13" s="128">
        <f>'3. Därav sectio '!U13/'1.Ant pat totalt'!U13</f>
        <v>0.15277777777777779</v>
      </c>
      <c r="V13" s="128">
        <f>'3. Därav sectio '!V13/'1.Ant pat totalt'!V13</f>
        <v>0.15901060070671377</v>
      </c>
      <c r="W13" s="128">
        <f>'3. Därav sectio '!W13/'1.Ant pat totalt'!W13</f>
        <v>0.2</v>
      </c>
      <c r="X13" s="128">
        <f>'3. Därav sectio '!X13/'1.Ant pat totalt'!X13</f>
        <v>0.15116279069767441</v>
      </c>
      <c r="Y13" s="128">
        <f>'3. Därav sectio '!Y13/'1.Ant pat totalt'!Y13</f>
        <v>0.20754716981132076</v>
      </c>
      <c r="Z13" s="128">
        <f>'3. Därav sectio '!Z13/'1.Ant pat totalt'!Z13</f>
        <v>0.15384615384615385</v>
      </c>
      <c r="AA13" s="128">
        <f>'3. Därav sectio '!AA13/'1.Ant pat totalt'!AA13</f>
        <v>0.18518518518518517</v>
      </c>
      <c r="AB13" s="128">
        <f>'3. Därav sectio '!AB13/'1.Ant pat totalt'!AB13</f>
        <v>0.27777777777777779</v>
      </c>
      <c r="AC13" s="128">
        <f>'3. Därav sectio '!AC13/'1.Ant pat totalt'!AC13</f>
        <v>0.1875</v>
      </c>
      <c r="AD13" s="128">
        <f>'3. Därav sectio '!AD13/'1.Ant pat totalt'!AD13</f>
        <v>0.21428571428571427</v>
      </c>
      <c r="AE13" s="128">
        <f>'3. Därav sectio '!AE13/'1.Ant pat totalt'!AE13</f>
        <v>0.26315789473684209</v>
      </c>
      <c r="AF13" s="128">
        <f>'3. Därav sectio '!AF13/'1.Ant pat totalt'!AF13</f>
        <v>0.30612244897959184</v>
      </c>
      <c r="AG13" s="128">
        <f>'3. Därav sectio '!AG13/'1.Ant pat totalt'!AG13</f>
        <v>0.25</v>
      </c>
      <c r="AH13" s="128">
        <f>'3. Därav sectio '!AH13/'1.Ant pat totalt'!AH13</f>
        <v>0.18831168831168832</v>
      </c>
      <c r="AI13" s="128">
        <f>'3. Därav sectio '!AI13/'1.Ant pat totalt'!AI13</f>
        <v>0.18316831683168316</v>
      </c>
      <c r="AJ13" s="128">
        <f>'3. Därav sectio '!AJ13/'1.Ant pat totalt'!AJ13</f>
        <v>0.19736842105263158</v>
      </c>
      <c r="AK13" s="128">
        <f>'3. Därav sectio '!AK13/'1.Ant pat totalt'!AK13</f>
        <v>0.14583333333333334</v>
      </c>
      <c r="AL13" s="128">
        <f>'3. Därav sectio '!AL13/'1.Ant pat totalt'!AL13</f>
        <v>0.2</v>
      </c>
      <c r="AM13" s="128">
        <f>'3. Därav sectio '!AM13/'1.Ant pat totalt'!AM13</f>
        <v>0.25</v>
      </c>
      <c r="AN13" s="128">
        <f>'3. Därav sectio '!AN13/'1.Ant pat totalt'!AN13</f>
        <v>0.24444444444444444</v>
      </c>
      <c r="AO13" s="128">
        <f>'3. Därav sectio '!AO13/'1.Ant pat totalt'!AO13</f>
        <v>0.21875</v>
      </c>
      <c r="AP13" s="128">
        <f>'3. Därav sectio '!AP13/'1.Ant pat totalt'!AP13</f>
        <v>0.25714285714285712</v>
      </c>
      <c r="AQ13" s="128">
        <f>'3. Därav sectio '!AQ13/'1.Ant pat totalt'!AQ13</f>
        <v>0.16666666666666666</v>
      </c>
      <c r="AR13" s="128">
        <f>'3. Därav sectio '!AR13/'1.Ant pat totalt'!AR13</f>
        <v>0.26666666666666666</v>
      </c>
      <c r="AS13" s="128"/>
      <c r="AT13" s="128">
        <f>'3. Därav sectio '!AT13/'1.Ant pat totalt'!AT13</f>
        <v>0.16279069767441862</v>
      </c>
      <c r="AU13" s="128">
        <f>'3. Därav sectio '!AU13/'1.Ant pat totalt'!AU13</f>
        <v>0.1743119266055046</v>
      </c>
      <c r="AV13" s="128">
        <f>'3. Därav sectio '!AV13/'1.Ant pat totalt'!AV13</f>
        <v>0.33333333333333331</v>
      </c>
      <c r="AW13" s="128">
        <f>'3. Därav sectio '!AW13/'1.Ant pat totalt'!AW13</f>
        <v>0.24489795918367346</v>
      </c>
      <c r="AX13" s="191">
        <f t="shared" si="0"/>
        <v>0.34848484848484851</v>
      </c>
      <c r="AY13" s="146">
        <f t="shared" si="1"/>
        <v>7.5268817204301078E-2</v>
      </c>
      <c r="AZ13" s="185">
        <f>'3. Därav sectio '!AZ13/'1.Ant pat totalt'!AZ13</f>
        <v>0.21340430679893541</v>
      </c>
      <c r="BB13" s="268">
        <v>5</v>
      </c>
      <c r="BC13" s="261">
        <f>'3. Därav sectio '!BB13/'1.Ant pat totalt'!BB13</f>
        <v>0.53500411813154491</v>
      </c>
      <c r="BD13" s="261"/>
    </row>
    <row r="14" spans="1:59" ht="30" customHeight="1" thickTop="1" thickBot="1">
      <c r="A14" s="127" t="s">
        <v>11</v>
      </c>
      <c r="B14" s="193" t="s">
        <v>100</v>
      </c>
      <c r="C14" s="194"/>
      <c r="D14" s="120">
        <f>'3. Därav sectio '!D14/'1.Ant pat totalt'!D14</f>
        <v>0.42307692307692307</v>
      </c>
      <c r="E14" s="120">
        <f>'3. Därav sectio '!E14/'1.Ant pat totalt'!E14</f>
        <v>0.125</v>
      </c>
      <c r="F14" s="120">
        <f>'3. Därav sectio '!F14/'1.Ant pat totalt'!F14</f>
        <v>0.3</v>
      </c>
      <c r="G14" s="120">
        <f>'3. Därav sectio '!G14/'1.Ant pat totalt'!G14</f>
        <v>0.20833333333333334</v>
      </c>
      <c r="H14" s="120">
        <f>'3. Därav sectio '!H14/'1.Ant pat totalt'!H14</f>
        <v>0.46153846153846156</v>
      </c>
      <c r="I14" s="120">
        <f>'3. Därav sectio '!I14/'1.Ant pat totalt'!I14</f>
        <v>0.2857142857142857</v>
      </c>
      <c r="J14" s="120">
        <f>'3. Därav sectio '!J14/'1.Ant pat totalt'!J14</f>
        <v>0.44660194174757284</v>
      </c>
      <c r="K14" s="120">
        <f>'3. Därav sectio '!K14/'1.Ant pat totalt'!K14</f>
        <v>0.26923076923076922</v>
      </c>
      <c r="L14" s="120">
        <f>'3. Därav sectio '!L14/'1.Ant pat totalt'!L14</f>
        <v>0.39130434782608697</v>
      </c>
      <c r="M14" s="120">
        <f>'3. Därav sectio '!M14/'1.Ant pat totalt'!M14</f>
        <v>0.42857142857142855</v>
      </c>
      <c r="N14" s="120">
        <f>'3. Därav sectio '!N14/'1.Ant pat totalt'!N14</f>
        <v>0.34285714285714286</v>
      </c>
      <c r="O14" s="120">
        <f>'3. Därav sectio '!O14/'1.Ant pat totalt'!O14</f>
        <v>0.58333333333333337</v>
      </c>
      <c r="P14" s="120">
        <f>'3. Därav sectio '!P14/'1.Ant pat totalt'!P14</f>
        <v>0.5</v>
      </c>
      <c r="Q14" s="120">
        <f>'3. Därav sectio '!Q14/'1.Ant pat totalt'!Q14</f>
        <v>0.45454545454545453</v>
      </c>
      <c r="R14" s="120"/>
      <c r="S14" s="120">
        <f>'3. Därav sectio '!S14/'1.Ant pat totalt'!S14</f>
        <v>0.33333333333333331</v>
      </c>
      <c r="T14" s="120">
        <f>'3. Därav sectio '!T14/'1.Ant pat totalt'!T14</f>
        <v>0.17241379310344829</v>
      </c>
      <c r="U14" s="120">
        <f>'3. Därav sectio '!U14/'1.Ant pat totalt'!U14</f>
        <v>0.25</v>
      </c>
      <c r="V14" s="120">
        <f>'3. Därav sectio '!V14/'1.Ant pat totalt'!V14</f>
        <v>0.3783783783783784</v>
      </c>
      <c r="W14" s="120">
        <f>'3. Därav sectio '!W14/'1.Ant pat totalt'!W14</f>
        <v>0.25</v>
      </c>
      <c r="X14" s="120">
        <f>'3. Därav sectio '!X14/'1.Ant pat totalt'!X14</f>
        <v>0.1875</v>
      </c>
      <c r="Y14" s="120">
        <f>'3. Därav sectio '!Y14/'1.Ant pat totalt'!Y14</f>
        <v>0.22727272727272727</v>
      </c>
      <c r="Z14" s="120">
        <f>'3. Därav sectio '!Z14/'1.Ant pat totalt'!Z14</f>
        <v>0.5714285714285714</v>
      </c>
      <c r="AA14" s="120">
        <f>'3. Därav sectio '!AA14/'1.Ant pat totalt'!AA14</f>
        <v>0.5</v>
      </c>
      <c r="AB14" s="120">
        <f>'3. Därav sectio '!AB14/'1.Ant pat totalt'!AB14</f>
        <v>0.40909090909090912</v>
      </c>
      <c r="AC14" s="120">
        <f>'3. Därav sectio '!AC14/'1.Ant pat totalt'!AC14</f>
        <v>0</v>
      </c>
      <c r="AD14" s="120">
        <f>'3. Därav sectio '!AD14/'1.Ant pat totalt'!AD14</f>
        <v>0.33333333333333331</v>
      </c>
      <c r="AE14" s="120">
        <f>'3. Därav sectio '!AE14/'1.Ant pat totalt'!AE14</f>
        <v>0.61538461538461542</v>
      </c>
      <c r="AF14" s="120">
        <f>'3. Därav sectio '!AF14/'1.Ant pat totalt'!AF14</f>
        <v>0.33333333333333331</v>
      </c>
      <c r="AG14" s="120">
        <f>'3. Därav sectio '!AG14/'1.Ant pat totalt'!AG14</f>
        <v>0.45454545454545453</v>
      </c>
      <c r="AH14" s="120">
        <f>'3. Därav sectio '!AH14/'1.Ant pat totalt'!AH14</f>
        <v>0.30303030303030304</v>
      </c>
      <c r="AI14" s="120">
        <f>'3. Därav sectio '!AI14/'1.Ant pat totalt'!AI14</f>
        <v>0.21917808219178081</v>
      </c>
      <c r="AJ14" s="120">
        <f>'3. Därav sectio '!AJ14/'1.Ant pat totalt'!AJ14</f>
        <v>0.41666666666666669</v>
      </c>
      <c r="AK14" s="120">
        <f>'3. Därav sectio '!AK14/'1.Ant pat totalt'!AK14</f>
        <v>0.36363636363636365</v>
      </c>
      <c r="AL14" s="120">
        <f>'3. Därav sectio '!AL14/'1.Ant pat totalt'!AL14</f>
        <v>0.25</v>
      </c>
      <c r="AM14" s="120">
        <f>'3. Därav sectio '!AM14/'1.Ant pat totalt'!AM14</f>
        <v>0.3125</v>
      </c>
      <c r="AN14" s="120">
        <f>'3. Därav sectio '!AN14/'1.Ant pat totalt'!AN14</f>
        <v>0.10526315789473684</v>
      </c>
      <c r="AO14" s="120">
        <f>'3. Därav sectio '!AO14/'1.Ant pat totalt'!AO14</f>
        <v>0.42857142857142855</v>
      </c>
      <c r="AP14" s="120">
        <f>'3. Därav sectio '!AP14/'1.Ant pat totalt'!AP14</f>
        <v>0.54545454545454541</v>
      </c>
      <c r="AQ14" s="120">
        <f>'3. Därav sectio '!AQ14/'1.Ant pat totalt'!AQ14</f>
        <v>0.5</v>
      </c>
      <c r="AR14" s="120">
        <f>'3. Därav sectio '!AR14/'1.Ant pat totalt'!AR14</f>
        <v>0.32258064516129031</v>
      </c>
      <c r="AS14" s="120"/>
      <c r="AT14" s="120">
        <f>'3. Därav sectio '!AT14/'1.Ant pat totalt'!AT14</f>
        <v>0.5</v>
      </c>
      <c r="AU14" s="120">
        <f>'3. Därav sectio '!AU14/'1.Ant pat totalt'!AU14</f>
        <v>0.5</v>
      </c>
      <c r="AV14" s="120">
        <f>'3. Därav sectio '!AV14/'1.Ant pat totalt'!AV14</f>
        <v>0.66666666666666663</v>
      </c>
      <c r="AW14" s="120">
        <f>'3. Därav sectio '!AW14/'1.Ant pat totalt'!AW14</f>
        <v>0.38461538461538464</v>
      </c>
      <c r="AX14" s="191">
        <f t="shared" si="0"/>
        <v>0.66666666666666663</v>
      </c>
      <c r="AY14" s="146">
        <f t="shared" si="1"/>
        <v>0</v>
      </c>
      <c r="AZ14" s="186">
        <f>'3. Därav sectio '!AZ14/'1.Ant pat totalt'!AZ14</f>
        <v>0.35451197053406996</v>
      </c>
      <c r="BB14" s="268"/>
      <c r="BC14" s="3"/>
      <c r="BD14" s="3"/>
    </row>
    <row r="15" spans="1:59" ht="30" customHeight="1" thickTop="1" thickBot="1">
      <c r="A15" s="127" t="s">
        <v>13</v>
      </c>
      <c r="B15" s="193" t="s">
        <v>101</v>
      </c>
      <c r="C15" s="194"/>
      <c r="D15" s="120">
        <f>'3. Därav sectio '!D15/'1.Ant pat totalt'!D15</f>
        <v>1</v>
      </c>
      <c r="E15" s="120">
        <f>'3. Därav sectio '!E15/'1.Ant pat totalt'!E15</f>
        <v>1</v>
      </c>
      <c r="F15" s="120">
        <f>'3. Därav sectio '!F15/'1.Ant pat totalt'!F15</f>
        <v>1</v>
      </c>
      <c r="G15" s="120">
        <f>'3. Därav sectio '!G15/'1.Ant pat totalt'!G15</f>
        <v>1</v>
      </c>
      <c r="H15" s="120">
        <f>'3. Därav sectio '!H15/'1.Ant pat totalt'!H15</f>
        <v>1</v>
      </c>
      <c r="I15" s="120">
        <f>'3. Därav sectio '!I15/'1.Ant pat totalt'!I15</f>
        <v>1</v>
      </c>
      <c r="J15" s="120">
        <f>'3. Därav sectio '!J15/'1.Ant pat totalt'!J15</f>
        <v>1</v>
      </c>
      <c r="K15" s="120">
        <f>'3. Därav sectio '!K15/'1.Ant pat totalt'!K15</f>
        <v>1</v>
      </c>
      <c r="L15" s="120">
        <f>'3. Därav sectio '!L15/'1.Ant pat totalt'!L15</f>
        <v>1</v>
      </c>
      <c r="M15" s="120">
        <f>'3. Därav sectio '!M15/'1.Ant pat totalt'!M15</f>
        <v>1</v>
      </c>
      <c r="N15" s="120">
        <f>'3. Därav sectio '!N15/'1.Ant pat totalt'!N15</f>
        <v>1</v>
      </c>
      <c r="O15" s="120">
        <f>'3. Därav sectio '!O15/'1.Ant pat totalt'!O15</f>
        <v>1</v>
      </c>
      <c r="P15" s="120">
        <f>'3. Därav sectio '!P15/'1.Ant pat totalt'!P15</f>
        <v>1</v>
      </c>
      <c r="Q15" s="120">
        <f>'3. Därav sectio '!Q15/'1.Ant pat totalt'!Q15</f>
        <v>1</v>
      </c>
      <c r="R15" s="120"/>
      <c r="S15" s="120">
        <f>'3. Därav sectio '!S15/'1.Ant pat totalt'!S15</f>
        <v>1</v>
      </c>
      <c r="T15" s="120">
        <f>'3. Därav sectio '!T15/'1.Ant pat totalt'!T15</f>
        <v>1</v>
      </c>
      <c r="U15" s="120">
        <f>'3. Därav sectio '!U15/'1.Ant pat totalt'!U15</f>
        <v>1</v>
      </c>
      <c r="V15" s="120">
        <f>'3. Därav sectio '!V15/'1.Ant pat totalt'!V15</f>
        <v>1</v>
      </c>
      <c r="W15" s="120">
        <f>'3. Därav sectio '!W15/'1.Ant pat totalt'!W15</f>
        <v>1</v>
      </c>
      <c r="X15" s="120">
        <f>'3. Därav sectio '!X15/'1.Ant pat totalt'!X15</f>
        <v>1</v>
      </c>
      <c r="Y15" s="120">
        <f>'3. Därav sectio '!Y15/'1.Ant pat totalt'!Y15</f>
        <v>1</v>
      </c>
      <c r="Z15" s="120">
        <f>'3. Därav sectio '!Z15/'1.Ant pat totalt'!Z15</f>
        <v>1</v>
      </c>
      <c r="AA15" s="120">
        <f>'3. Därav sectio '!AA15/'1.Ant pat totalt'!AA15</f>
        <v>1</v>
      </c>
      <c r="AB15" s="120">
        <f>'3. Därav sectio '!AB15/'1.Ant pat totalt'!AB15</f>
        <v>1</v>
      </c>
      <c r="AC15" s="120">
        <f>'3. Därav sectio '!AC15/'1.Ant pat totalt'!AC15</f>
        <v>1</v>
      </c>
      <c r="AD15" s="120">
        <f>'3. Därav sectio '!AD15/'1.Ant pat totalt'!AD15</f>
        <v>1</v>
      </c>
      <c r="AE15" s="120">
        <f>'3. Därav sectio '!AE15/'1.Ant pat totalt'!AE15</f>
        <v>1</v>
      </c>
      <c r="AF15" s="120">
        <f>'3. Därav sectio '!AF15/'1.Ant pat totalt'!AF15</f>
        <v>1</v>
      </c>
      <c r="AG15" s="120">
        <f>'3. Därav sectio '!AG15/'1.Ant pat totalt'!AG15</f>
        <v>1</v>
      </c>
      <c r="AH15" s="120">
        <f>'3. Därav sectio '!AH15/'1.Ant pat totalt'!AH15</f>
        <v>1</v>
      </c>
      <c r="AI15" s="120">
        <f>'3. Därav sectio '!AI15/'1.Ant pat totalt'!AI15</f>
        <v>1</v>
      </c>
      <c r="AJ15" s="120">
        <f>'3. Därav sectio '!AJ15/'1.Ant pat totalt'!AJ15</f>
        <v>1</v>
      </c>
      <c r="AK15" s="120">
        <f>'3. Därav sectio '!AK15/'1.Ant pat totalt'!AK15</f>
        <v>1</v>
      </c>
      <c r="AL15" s="120">
        <f>'3. Därav sectio '!AL15/'1.Ant pat totalt'!AL15</f>
        <v>1</v>
      </c>
      <c r="AM15" s="120">
        <f>'3. Därav sectio '!AM15/'1.Ant pat totalt'!AM15</f>
        <v>1</v>
      </c>
      <c r="AN15" s="120">
        <f>'3. Därav sectio '!AN15/'1.Ant pat totalt'!AN15</f>
        <v>1</v>
      </c>
      <c r="AO15" s="120">
        <f>'3. Därav sectio '!AO15/'1.Ant pat totalt'!AO15</f>
        <v>1</v>
      </c>
      <c r="AP15" s="120">
        <f>'3. Därav sectio '!AP15/'1.Ant pat totalt'!AP15</f>
        <v>1</v>
      </c>
      <c r="AQ15" s="120">
        <f>'3. Därav sectio '!AQ15/'1.Ant pat totalt'!AQ15</f>
        <v>1</v>
      </c>
      <c r="AR15" s="120">
        <f>'3. Därav sectio '!AR15/'1.Ant pat totalt'!AR15</f>
        <v>1</v>
      </c>
      <c r="AS15" s="120"/>
      <c r="AT15" s="120">
        <f>'3. Därav sectio '!AT15/'1.Ant pat totalt'!AT15</f>
        <v>1</v>
      </c>
      <c r="AU15" s="120">
        <f>'3. Därav sectio '!AU15/'1.Ant pat totalt'!AU15</f>
        <v>1</v>
      </c>
      <c r="AV15" s="120">
        <f>'3. Därav sectio '!AV15/'1.Ant pat totalt'!AV15</f>
        <v>1</v>
      </c>
      <c r="AW15" s="120">
        <f>'3. Därav sectio '!AW15/'1.Ant pat totalt'!AW15</f>
        <v>1</v>
      </c>
      <c r="AX15" s="191">
        <f t="shared" si="0"/>
        <v>1</v>
      </c>
      <c r="AY15" s="146">
        <f t="shared" si="1"/>
        <v>1</v>
      </c>
      <c r="AZ15" s="186">
        <f>'3. Därav sectio '!AZ15/'1.Ant pat totalt'!AZ15</f>
        <v>1</v>
      </c>
      <c r="BB15" s="268"/>
      <c r="BC15" s="3"/>
      <c r="BD15" s="3"/>
    </row>
    <row r="16" spans="1:59" ht="30" customHeight="1" thickTop="1" thickBot="1">
      <c r="A16" s="127">
        <v>6</v>
      </c>
      <c r="B16" s="193" t="s">
        <v>20</v>
      </c>
      <c r="C16" s="194"/>
      <c r="D16" s="128">
        <f>'3. Därav sectio '!D16/'1.Ant pat totalt'!D16</f>
        <v>1</v>
      </c>
      <c r="E16" s="128">
        <f>'3. Därav sectio '!E16/'1.Ant pat totalt'!E16</f>
        <v>0.94444444444444442</v>
      </c>
      <c r="F16" s="128">
        <f>'3. Därav sectio '!F16/'1.Ant pat totalt'!F16</f>
        <v>0.91304347826086951</v>
      </c>
      <c r="G16" s="128">
        <f>'3. Därav sectio '!G16/'1.Ant pat totalt'!G16</f>
        <v>0.98333333333333328</v>
      </c>
      <c r="H16" s="128">
        <f>'3. Därav sectio '!H16/'1.Ant pat totalt'!H16</f>
        <v>1</v>
      </c>
      <c r="I16" s="128">
        <f>'3. Därav sectio '!I16/'1.Ant pat totalt'!I16</f>
        <v>1</v>
      </c>
      <c r="J16" s="128">
        <f>'3. Därav sectio '!J16/'1.Ant pat totalt'!J16</f>
        <v>0.914572864321608</v>
      </c>
      <c r="K16" s="128">
        <f>'3. Därav sectio '!K16/'1.Ant pat totalt'!K16</f>
        <v>0.91176470588235292</v>
      </c>
      <c r="L16" s="128">
        <f>'3. Därav sectio '!L16/'1.Ant pat totalt'!L16</f>
        <v>0.91228070175438591</v>
      </c>
      <c r="M16" s="128">
        <f>'3. Därav sectio '!M16/'1.Ant pat totalt'!M16</f>
        <v>0.9</v>
      </c>
      <c r="N16" s="128">
        <f>'3. Därav sectio '!N16/'1.Ant pat totalt'!N16</f>
        <v>0.83333333333333337</v>
      </c>
      <c r="O16" s="128">
        <f>'3. Därav sectio '!O16/'1.Ant pat totalt'!O16</f>
        <v>0.91428571428571426</v>
      </c>
      <c r="P16" s="128">
        <f>'3. Därav sectio '!P16/'1.Ant pat totalt'!P16</f>
        <v>1</v>
      </c>
      <c r="Q16" s="128">
        <f>'3. Därav sectio '!Q16/'1.Ant pat totalt'!Q16</f>
        <v>1</v>
      </c>
      <c r="R16" s="128"/>
      <c r="S16" s="128">
        <f>'3. Därav sectio '!S16/'1.Ant pat totalt'!S16</f>
        <v>0.93333333333333335</v>
      </c>
      <c r="T16" s="128">
        <f>'3. Därav sectio '!T16/'1.Ant pat totalt'!T16</f>
        <v>0.80434782608695654</v>
      </c>
      <c r="U16" s="128">
        <f>'3. Därav sectio '!U16/'1.Ant pat totalt'!U16</f>
        <v>0.72413793103448276</v>
      </c>
      <c r="V16" s="128">
        <f>'3. Därav sectio '!V16/'1.Ant pat totalt'!V16</f>
        <v>0.95121951219512191</v>
      </c>
      <c r="W16" s="128">
        <f>'3. Därav sectio '!W16/'1.Ant pat totalt'!W16</f>
        <v>1</v>
      </c>
      <c r="X16" s="128">
        <f>'3. Därav sectio '!X16/'1.Ant pat totalt'!X16</f>
        <v>0.9285714285714286</v>
      </c>
      <c r="Y16" s="128">
        <f>'3. Därav sectio '!Y16/'1.Ant pat totalt'!Y16</f>
        <v>0.953125</v>
      </c>
      <c r="Z16" s="128">
        <f>'3. Därav sectio '!Z16/'1.Ant pat totalt'!Z16</f>
        <v>0.95</v>
      </c>
      <c r="AA16" s="128">
        <f>'3. Därav sectio '!AA16/'1.Ant pat totalt'!AA16</f>
        <v>0.75</v>
      </c>
      <c r="AB16" s="128">
        <f>'3. Därav sectio '!AB16/'1.Ant pat totalt'!AB16</f>
        <v>0.9</v>
      </c>
      <c r="AC16" s="128">
        <f>'3. Därav sectio '!AC16/'1.Ant pat totalt'!AC16</f>
        <v>1</v>
      </c>
      <c r="AD16" s="128">
        <f>'3. Därav sectio '!AD16/'1.Ant pat totalt'!AD16</f>
        <v>0.95081967213114749</v>
      </c>
      <c r="AE16" s="128">
        <f>'3. Därav sectio '!AE16/'1.Ant pat totalt'!AE16</f>
        <v>0.95238095238095233</v>
      </c>
      <c r="AF16" s="128">
        <f>'3. Därav sectio '!AF16/'1.Ant pat totalt'!AF16</f>
        <v>0.94399999999999995</v>
      </c>
      <c r="AG16" s="128">
        <f>'3. Därav sectio '!AG16/'1.Ant pat totalt'!AG16</f>
        <v>1</v>
      </c>
      <c r="AH16" s="128">
        <f>'3. Därav sectio '!AH16/'1.Ant pat totalt'!AH16</f>
        <v>0.87341772151898733</v>
      </c>
      <c r="AI16" s="128">
        <f>'3. Därav sectio '!AI16/'1.Ant pat totalt'!AI16</f>
        <v>0.97159090909090906</v>
      </c>
      <c r="AJ16" s="128">
        <f>'3. Därav sectio '!AJ16/'1.Ant pat totalt'!AJ16</f>
        <v>1</v>
      </c>
      <c r="AK16" s="128">
        <f>'3. Därav sectio '!AK16/'1.Ant pat totalt'!AK16</f>
        <v>0.875</v>
      </c>
      <c r="AL16" s="128">
        <f>'3. Därav sectio '!AL16/'1.Ant pat totalt'!AL16</f>
        <v>0.97142857142857142</v>
      </c>
      <c r="AM16" s="128">
        <f>'3. Därav sectio '!AM16/'1.Ant pat totalt'!AM16</f>
        <v>0.90410958904109584</v>
      </c>
      <c r="AN16" s="128">
        <f>'3. Därav sectio '!AN16/'1.Ant pat totalt'!AN16</f>
        <v>1</v>
      </c>
      <c r="AO16" s="128">
        <f>'3. Därav sectio '!AO16/'1.Ant pat totalt'!AO16</f>
        <v>1</v>
      </c>
      <c r="AP16" s="128">
        <f>'3. Därav sectio '!AP16/'1.Ant pat totalt'!AP16</f>
        <v>1</v>
      </c>
      <c r="AQ16" s="128">
        <f>'3. Därav sectio '!AQ16/'1.Ant pat totalt'!AQ16</f>
        <v>1</v>
      </c>
      <c r="AR16" s="128">
        <f>'3. Därav sectio '!AR16/'1.Ant pat totalt'!AR16</f>
        <v>0.9375</v>
      </c>
      <c r="AS16" s="128"/>
      <c r="AT16" s="128">
        <f>'3. Därav sectio '!AT16/'1.Ant pat totalt'!AT16</f>
        <v>1</v>
      </c>
      <c r="AU16" s="128">
        <f>'3. Därav sectio '!AU16/'1.Ant pat totalt'!AU16</f>
        <v>0.92452830188679247</v>
      </c>
      <c r="AV16" s="128">
        <f>'3. Därav sectio '!AV16/'1.Ant pat totalt'!AV16</f>
        <v>0.88888888888888884</v>
      </c>
      <c r="AW16" s="128">
        <f>'3. Därav sectio '!AW16/'1.Ant pat totalt'!AW16</f>
        <v>0.73684210526315785</v>
      </c>
      <c r="AX16" s="191">
        <f t="shared" si="0"/>
        <v>1</v>
      </c>
      <c r="AY16" s="146">
        <f t="shared" si="1"/>
        <v>0.72413793103448276</v>
      </c>
      <c r="AZ16" s="185">
        <f>'3. Därav sectio '!AZ16/'1.Ant pat totalt'!AZ16</f>
        <v>0.93288266537904396</v>
      </c>
      <c r="BB16" s="268">
        <v>6</v>
      </c>
      <c r="BC16" s="261">
        <f>SUM(AZ16)</f>
        <v>0.93288266537904396</v>
      </c>
      <c r="BD16" s="261"/>
    </row>
    <row r="17" spans="1:56" ht="30" customHeight="1" thickTop="1" thickBot="1">
      <c r="A17" s="127">
        <v>7</v>
      </c>
      <c r="B17" s="193" t="s">
        <v>21</v>
      </c>
      <c r="C17" s="194"/>
      <c r="D17" s="128">
        <f>'3. Därav sectio '!D17/'1.Ant pat totalt'!D17</f>
        <v>0.90909090909090906</v>
      </c>
      <c r="E17" s="128">
        <f>'3. Därav sectio '!E17/'1.Ant pat totalt'!E17</f>
        <v>0.9</v>
      </c>
      <c r="F17" s="128">
        <f>'3. Därav sectio '!F17/'1.Ant pat totalt'!F17</f>
        <v>0.91176470588235292</v>
      </c>
      <c r="G17" s="128">
        <f>'3. Därav sectio '!G17/'1.Ant pat totalt'!G17</f>
        <v>0.97058823529411764</v>
      </c>
      <c r="H17" s="128">
        <f>'3. Därav sectio '!H17/'1.Ant pat totalt'!H17</f>
        <v>0.93103448275862066</v>
      </c>
      <c r="I17" s="128">
        <f>'3. Därav sectio '!I17/'1.Ant pat totalt'!I17</f>
        <v>0.75</v>
      </c>
      <c r="J17" s="128">
        <f>'3. Därav sectio '!J17/'1.Ant pat totalt'!J17</f>
        <v>0.84210526315789469</v>
      </c>
      <c r="K17" s="128">
        <f>'3. Därav sectio '!K17/'1.Ant pat totalt'!K17</f>
        <v>0.95238095238095233</v>
      </c>
      <c r="L17" s="128">
        <f>'3. Därav sectio '!L17/'1.Ant pat totalt'!L17</f>
        <v>0.88888888888888884</v>
      </c>
      <c r="M17" s="128">
        <f>'3. Därav sectio '!M17/'1.Ant pat totalt'!M17</f>
        <v>0.9285714285714286</v>
      </c>
      <c r="N17" s="128">
        <f>'3. Därav sectio '!N17/'1.Ant pat totalt'!N17</f>
        <v>0.7931034482758621</v>
      </c>
      <c r="O17" s="128">
        <f>'3. Därav sectio '!O17/'1.Ant pat totalt'!O17</f>
        <v>0.75</v>
      </c>
      <c r="P17" s="128">
        <f>'3. Därav sectio '!P17/'1.Ant pat totalt'!P17</f>
        <v>1</v>
      </c>
      <c r="Q17" s="128">
        <f>'3. Därav sectio '!Q17/'1.Ant pat totalt'!Q17</f>
        <v>0.88888888888888884</v>
      </c>
      <c r="R17" s="128"/>
      <c r="S17" s="128">
        <f>'3. Därav sectio '!S17/'1.Ant pat totalt'!S17</f>
        <v>0.93548387096774188</v>
      </c>
      <c r="T17" s="128">
        <f>'3. Därav sectio '!T17/'1.Ant pat totalt'!T17</f>
        <v>0.76</v>
      </c>
      <c r="U17" s="128">
        <f>'3. Därav sectio '!U17/'1.Ant pat totalt'!U17</f>
        <v>0.53846153846153844</v>
      </c>
      <c r="V17" s="128">
        <f>'3. Därav sectio '!V17/'1.Ant pat totalt'!V17</f>
        <v>0.85148514851485146</v>
      </c>
      <c r="W17" s="128">
        <f>'3. Därav sectio '!W17/'1.Ant pat totalt'!W17</f>
        <v>1</v>
      </c>
      <c r="X17" s="128">
        <f>'3. Därav sectio '!X17/'1.Ant pat totalt'!X17</f>
        <v>0.90476190476190477</v>
      </c>
      <c r="Y17" s="128">
        <f>'3. Därav sectio '!Y17/'1.Ant pat totalt'!Y17</f>
        <v>0.9285714285714286</v>
      </c>
      <c r="Z17" s="128">
        <f>'3. Därav sectio '!Z17/'1.Ant pat totalt'!Z17</f>
        <v>0.88888888888888884</v>
      </c>
      <c r="AA17" s="128">
        <f>'3. Därav sectio '!AA17/'1.Ant pat totalt'!AA17</f>
        <v>1</v>
      </c>
      <c r="AB17" s="128">
        <f>'3. Därav sectio '!AB17/'1.Ant pat totalt'!AB17</f>
        <v>0.68</v>
      </c>
      <c r="AC17" s="128">
        <f>'3. Därav sectio '!AC17/'1.Ant pat totalt'!AC17</f>
        <v>1</v>
      </c>
      <c r="AD17" s="128">
        <f>'3. Därav sectio '!AD17/'1.Ant pat totalt'!AD17</f>
        <v>0.93103448275862066</v>
      </c>
      <c r="AE17" s="128">
        <f>'3. Därav sectio '!AE17/'1.Ant pat totalt'!AE17</f>
        <v>0.90476190476190477</v>
      </c>
      <c r="AF17" s="128">
        <f>'3. Därav sectio '!AF17/'1.Ant pat totalt'!AF17</f>
        <v>0.89473684210526316</v>
      </c>
      <c r="AG17" s="128">
        <f>'3. Därav sectio '!AG17/'1.Ant pat totalt'!AG17</f>
        <v>0.91666666666666663</v>
      </c>
      <c r="AH17" s="128">
        <f>'3. Därav sectio '!AH17/'1.Ant pat totalt'!AH17</f>
        <v>0.88888888888888884</v>
      </c>
      <c r="AI17" s="128">
        <f>'3. Därav sectio '!AI17/'1.Ant pat totalt'!AI17</f>
        <v>0.94736842105263153</v>
      </c>
      <c r="AJ17" s="128">
        <f>'3. Därav sectio '!AJ17/'1.Ant pat totalt'!AJ17</f>
        <v>0.77777777777777779</v>
      </c>
      <c r="AK17" s="128">
        <f>'3. Därav sectio '!AK17/'1.Ant pat totalt'!AK17</f>
        <v>1</v>
      </c>
      <c r="AL17" s="128">
        <f>'3. Därav sectio '!AL17/'1.Ant pat totalt'!AL17</f>
        <v>0.8666666666666667</v>
      </c>
      <c r="AM17" s="128">
        <f>'3. Därav sectio '!AM17/'1.Ant pat totalt'!AM17</f>
        <v>0.79069767441860461</v>
      </c>
      <c r="AN17" s="128">
        <f>'3. Därav sectio '!AN17/'1.Ant pat totalt'!AN17</f>
        <v>1</v>
      </c>
      <c r="AO17" s="128">
        <f>'3. Därav sectio '!AO17/'1.Ant pat totalt'!AO17</f>
        <v>0.875</v>
      </c>
      <c r="AP17" s="128">
        <f>'3. Därav sectio '!AP17/'1.Ant pat totalt'!AP17</f>
        <v>1</v>
      </c>
      <c r="AQ17" s="128">
        <f>'3. Därav sectio '!AQ17/'1.Ant pat totalt'!AQ17</f>
        <v>0.92307692307692313</v>
      </c>
      <c r="AR17" s="128">
        <f>'3. Därav sectio '!AR17/'1.Ant pat totalt'!AR17</f>
        <v>0.89655172413793105</v>
      </c>
      <c r="AS17" s="128"/>
      <c r="AT17" s="128">
        <f>'3. Därav sectio '!AT17/'1.Ant pat totalt'!AT17</f>
        <v>0.9</v>
      </c>
      <c r="AU17" s="128">
        <f>'3. Därav sectio '!AU17/'1.Ant pat totalt'!AU17</f>
        <v>0.88888888888888884</v>
      </c>
      <c r="AV17" s="128">
        <f>'3. Därav sectio '!AV17/'1.Ant pat totalt'!AV17</f>
        <v>0.8</v>
      </c>
      <c r="AW17" s="128">
        <f>'3. Därav sectio '!AW17/'1.Ant pat totalt'!AW17</f>
        <v>0.75</v>
      </c>
      <c r="AX17" s="191">
        <f t="shared" si="0"/>
        <v>1</v>
      </c>
      <c r="AY17" s="146">
        <f t="shared" si="1"/>
        <v>0.53846153846153844</v>
      </c>
      <c r="AZ17" s="185">
        <f>'3. Därav sectio '!AZ17/'1.Ant pat totalt'!AZ17</f>
        <v>0.87922705314009664</v>
      </c>
      <c r="BB17" s="268">
        <v>7</v>
      </c>
      <c r="BC17" s="261">
        <f>AZ17</f>
        <v>0.87922705314009664</v>
      </c>
      <c r="BD17" s="261"/>
    </row>
    <row r="18" spans="1:56" ht="30" customHeight="1" thickTop="1" thickBot="1">
      <c r="A18" s="127" t="s">
        <v>14</v>
      </c>
      <c r="B18" s="193" t="s">
        <v>22</v>
      </c>
      <c r="C18" s="194"/>
      <c r="D18" s="128">
        <f>'3. Därav sectio '!D18/'1.Ant pat totalt'!D18</f>
        <v>0.2857142857142857</v>
      </c>
      <c r="E18" s="128">
        <f>'3. Därav sectio '!E18/'1.Ant pat totalt'!E18</f>
        <v>0</v>
      </c>
      <c r="F18" s="128">
        <f>'3. Därav sectio '!F18/'1.Ant pat totalt'!F18</f>
        <v>0.53846153846153844</v>
      </c>
      <c r="G18" s="128">
        <f>'3. Därav sectio '!G18/'1.Ant pat totalt'!G18</f>
        <v>0.53846153846153844</v>
      </c>
      <c r="H18" s="128">
        <f>'3. Därav sectio '!H18/'1.Ant pat totalt'!H18</f>
        <v>0.57894736842105265</v>
      </c>
      <c r="I18" s="128">
        <f>'3. Därav sectio '!I18/'1.Ant pat totalt'!I18</f>
        <v>0.66666666666666663</v>
      </c>
      <c r="J18" s="128">
        <f>'3. Därav sectio '!J18/'1.Ant pat totalt'!J18</f>
        <v>0.27544910179640719</v>
      </c>
      <c r="K18" s="128">
        <f>'3. Därav sectio '!K18/'1.Ant pat totalt'!K18</f>
        <v>0.16666666666666666</v>
      </c>
      <c r="L18" s="128">
        <f>'3. Därav sectio '!L18/'1.Ant pat totalt'!L18</f>
        <v>0.25</v>
      </c>
      <c r="M18" s="128">
        <f>'3. Därav sectio '!M18/'1.Ant pat totalt'!M18</f>
        <v>0.55555555555555558</v>
      </c>
      <c r="N18" s="128">
        <f>'3. Därav sectio '!N18/'1.Ant pat totalt'!N18</f>
        <v>0.375</v>
      </c>
      <c r="O18" s="128">
        <f>'3. Därav sectio '!O18/'1.Ant pat totalt'!O18</f>
        <v>0.16666666666666666</v>
      </c>
      <c r="P18" s="128"/>
      <c r="Q18" s="128">
        <f>'3. Därav sectio '!Q18/'1.Ant pat totalt'!Q18</f>
        <v>0.55555555555555558</v>
      </c>
      <c r="R18" s="128"/>
      <c r="S18" s="128">
        <f>'3. Därav sectio '!S18/'1.Ant pat totalt'!S18</f>
        <v>0.38461538461538464</v>
      </c>
      <c r="T18" s="128">
        <f>'3. Därav sectio '!T18/'1.Ant pat totalt'!T18</f>
        <v>8.3333333333333329E-2</v>
      </c>
      <c r="U18" s="128">
        <f>'3. Därav sectio '!U18/'1.Ant pat totalt'!U18</f>
        <v>0.11764705882352941</v>
      </c>
      <c r="V18" s="128">
        <f>'3. Därav sectio '!V18/'1.Ant pat totalt'!V18</f>
        <v>0.38983050847457629</v>
      </c>
      <c r="W18" s="128">
        <v>0</v>
      </c>
      <c r="X18" s="128">
        <f>'3. Därav sectio '!X18/'1.Ant pat totalt'!X18</f>
        <v>0.46666666666666667</v>
      </c>
      <c r="Y18" s="128">
        <f>'3. Därav sectio '!Y18/'1.Ant pat totalt'!Y18</f>
        <v>0.43478260869565216</v>
      </c>
      <c r="Z18" s="128">
        <f>'3. Därav sectio '!Z18/'1.Ant pat totalt'!Z18</f>
        <v>0.5</v>
      </c>
      <c r="AA18" s="128">
        <f>'3. Därav sectio '!AA18/'1.Ant pat totalt'!AA18</f>
        <v>0.44444444444444442</v>
      </c>
      <c r="AB18" s="128">
        <f>'3. Därav sectio '!AB18/'1.Ant pat totalt'!AB18</f>
        <v>0.45454545454545453</v>
      </c>
      <c r="AC18" s="128">
        <v>0</v>
      </c>
      <c r="AD18" s="128">
        <f>'3. Därav sectio '!AD18/'1.Ant pat totalt'!AD18</f>
        <v>0</v>
      </c>
      <c r="AE18" s="128">
        <f>'3. Därav sectio '!AE18/'1.Ant pat totalt'!AE18</f>
        <v>0.45454545454545453</v>
      </c>
      <c r="AF18" s="128">
        <f>'3. Därav sectio '!AF18/'1.Ant pat totalt'!AF18</f>
        <v>0.47727272727272729</v>
      </c>
      <c r="AG18" s="128">
        <f>'3. Därav sectio '!AG18/'1.Ant pat totalt'!AG18</f>
        <v>0.53846153846153844</v>
      </c>
      <c r="AH18" s="128">
        <f>'3. Därav sectio '!AH18/'1.Ant pat totalt'!AH18</f>
        <v>0.56000000000000005</v>
      </c>
      <c r="AI18" s="128">
        <f>'3. Därav sectio '!AI18/'1.Ant pat totalt'!AI18</f>
        <v>0.41666666666666669</v>
      </c>
      <c r="AJ18" s="128">
        <f>'3. Därav sectio '!AJ18/'1.Ant pat totalt'!AJ18</f>
        <v>0.7142857142857143</v>
      </c>
      <c r="AK18" s="128">
        <f>'3. Därav sectio '!AK18/'1.Ant pat totalt'!AK18</f>
        <v>0.66666666666666663</v>
      </c>
      <c r="AL18" s="128">
        <f>'3. Därav sectio '!AL18/'1.Ant pat totalt'!AL18</f>
        <v>0.3</v>
      </c>
      <c r="AM18" s="128">
        <f>'3. Därav sectio '!AM18/'1.Ant pat totalt'!AM18</f>
        <v>0.6</v>
      </c>
      <c r="AN18" s="128">
        <f>'3. Därav sectio '!AN18/'1.Ant pat totalt'!AN18</f>
        <v>0.33333333333333331</v>
      </c>
      <c r="AO18" s="128">
        <f>'3. Därav sectio '!AO18/'1.Ant pat totalt'!AO18</f>
        <v>0</v>
      </c>
      <c r="AP18" s="128">
        <f>'3. Därav sectio '!AP18/'1.Ant pat totalt'!AP18</f>
        <v>0</v>
      </c>
      <c r="AQ18" s="128">
        <f>'3. Därav sectio '!AQ18/'1.Ant pat totalt'!AQ18</f>
        <v>0.5</v>
      </c>
      <c r="AR18" s="128">
        <f>'3. Därav sectio '!AR18/'1.Ant pat totalt'!AR18</f>
        <v>0.61111111111111116</v>
      </c>
      <c r="AS18" s="128"/>
      <c r="AT18" s="128">
        <f>'3. Därav sectio '!AT18/'1.Ant pat totalt'!AT18</f>
        <v>0.5</v>
      </c>
      <c r="AU18" s="128">
        <f>'3. Därav sectio '!AU18/'1.Ant pat totalt'!AU18</f>
        <v>0.42857142857142855</v>
      </c>
      <c r="AV18" s="128">
        <f>'3. Därav sectio '!AV18/'1.Ant pat totalt'!AV18</f>
        <v>0</v>
      </c>
      <c r="AW18" s="128">
        <f>'3. Därav sectio '!AW18/'1.Ant pat totalt'!AW18</f>
        <v>0.33333333333333331</v>
      </c>
      <c r="AX18" s="191">
        <f t="shared" si="0"/>
        <v>0.7142857142857143</v>
      </c>
      <c r="AY18" s="146">
        <f t="shared" si="1"/>
        <v>0</v>
      </c>
      <c r="AZ18" s="185">
        <f>'3. Därav sectio '!AZ18/'1.Ant pat totalt'!AZ18</f>
        <v>0.39290586630286495</v>
      </c>
      <c r="BB18" s="268">
        <v>8</v>
      </c>
      <c r="BC18" s="261">
        <f>'3. Därav sectio '!BB18/'1.Ant pat totalt'!BB18</f>
        <v>0.56673960612691465</v>
      </c>
      <c r="BD18" s="261"/>
    </row>
    <row r="19" spans="1:56" ht="30" customHeight="1" thickTop="1" thickBot="1">
      <c r="A19" s="127" t="s">
        <v>11</v>
      </c>
      <c r="B19" s="193" t="s">
        <v>23</v>
      </c>
      <c r="C19" s="194"/>
      <c r="D19" s="128">
        <f>'3. Därav sectio '!D19/'1.Ant pat totalt'!D19</f>
        <v>0.26666666666666666</v>
      </c>
      <c r="E19" s="128">
        <v>0</v>
      </c>
      <c r="F19" s="128">
        <f>'3. Därav sectio '!F19/'1.Ant pat totalt'!F19</f>
        <v>0</v>
      </c>
      <c r="G19" s="128">
        <f>'3. Därav sectio '!G19/'1.Ant pat totalt'!G19</f>
        <v>0.3</v>
      </c>
      <c r="H19" s="128">
        <f>'3. Därav sectio '!H19/'1.Ant pat totalt'!H19</f>
        <v>0.6</v>
      </c>
      <c r="I19" s="128">
        <f>'3. Därav sectio '!I19/'1.Ant pat totalt'!I19</f>
        <v>1</v>
      </c>
      <c r="J19" s="128">
        <f>'3. Därav sectio '!J19/'1.Ant pat totalt'!J19</f>
        <v>0.33333333333333331</v>
      </c>
      <c r="K19" s="128">
        <f>'3. Därav sectio '!K19/'1.Ant pat totalt'!K19</f>
        <v>0.23076923076923078</v>
      </c>
      <c r="L19" s="128">
        <f>'3. Därav sectio '!L19/'1.Ant pat totalt'!L19</f>
        <v>0.15384615384615385</v>
      </c>
      <c r="M19" s="128">
        <f>'3. Därav sectio '!M19/'1.Ant pat totalt'!M19</f>
        <v>1</v>
      </c>
      <c r="N19" s="128">
        <f>'3. Därav sectio '!N19/'1.Ant pat totalt'!N19</f>
        <v>0.16666666666666666</v>
      </c>
      <c r="O19" s="128">
        <f>'3. Därav sectio '!O19/'1.Ant pat totalt'!O19</f>
        <v>0</v>
      </c>
      <c r="P19" s="128"/>
      <c r="Q19" s="128">
        <f>'3. Därav sectio '!Q19/'1.Ant pat totalt'!Q19</f>
        <v>0.44444444444444442</v>
      </c>
      <c r="R19" s="128"/>
      <c r="S19" s="128">
        <f>'3. Därav sectio '!S19/'1.Ant pat totalt'!S19</f>
        <v>0.18181818181818182</v>
      </c>
      <c r="T19" s="128">
        <f>'3. Därav sectio '!T19/'1.Ant pat totalt'!T19</f>
        <v>7.6923076923076927E-2</v>
      </c>
      <c r="U19" s="128">
        <f>'3. Därav sectio '!U19/'1.Ant pat totalt'!U19</f>
        <v>0.22222222222222221</v>
      </c>
      <c r="V19" s="128">
        <f>'3. Därav sectio '!V19/'1.Ant pat totalt'!V19</f>
        <v>0.22222222222222221</v>
      </c>
      <c r="W19" s="128"/>
      <c r="X19" s="128">
        <f>'3. Därav sectio '!X19/'1.Ant pat totalt'!X19</f>
        <v>0</v>
      </c>
      <c r="Y19" s="128">
        <f>'3. Därav sectio '!Y19/'1.Ant pat totalt'!Y19</f>
        <v>0.27272727272727271</v>
      </c>
      <c r="Z19" s="128">
        <f>'3. Därav sectio '!Z19/'1.Ant pat totalt'!Z19</f>
        <v>0.5</v>
      </c>
      <c r="AA19" s="128">
        <f>'3. Därav sectio '!AA19/'1.Ant pat totalt'!AA19</f>
        <v>0</v>
      </c>
      <c r="AB19" s="128">
        <f>'3. Därav sectio '!AB19/'1.Ant pat totalt'!AB19</f>
        <v>0.42857142857142855</v>
      </c>
      <c r="AC19" s="128">
        <f>'3. Därav sectio '!AC19/'1.Ant pat totalt'!AC19</f>
        <v>0</v>
      </c>
      <c r="AD19" s="128">
        <f>'3. Därav sectio '!AD19/'1.Ant pat totalt'!AD19</f>
        <v>0.25</v>
      </c>
      <c r="AE19" s="128">
        <f>'3. Därav sectio '!AE19/'1.Ant pat totalt'!AE19</f>
        <v>0.44444444444444442</v>
      </c>
      <c r="AF19" s="128">
        <f>'3. Därav sectio '!AF19/'1.Ant pat totalt'!AF19</f>
        <v>0.3888888888888889</v>
      </c>
      <c r="AG19" s="128">
        <f>'3. Därav sectio '!AG19/'1.Ant pat totalt'!AG19</f>
        <v>0.31578947368421051</v>
      </c>
      <c r="AH19" s="128">
        <f>'3. Därav sectio '!AH19/'1.Ant pat totalt'!AH19</f>
        <v>0.31578947368421051</v>
      </c>
      <c r="AI19" s="128">
        <f>'3. Därav sectio '!AI19/'1.Ant pat totalt'!AI19</f>
        <v>0.2</v>
      </c>
      <c r="AJ19" s="128">
        <f>'3. Därav sectio '!AJ19/'1.Ant pat totalt'!AJ19</f>
        <v>0.33333333333333331</v>
      </c>
      <c r="AK19" s="128">
        <f>'3. Därav sectio '!AK19/'1.Ant pat totalt'!AK19</f>
        <v>0</v>
      </c>
      <c r="AL19" s="128">
        <f>'3. Därav sectio '!AL19/'1.Ant pat totalt'!AL19</f>
        <v>0.2857142857142857</v>
      </c>
      <c r="AM19" s="128">
        <f>'3. Därav sectio '!AM19/'1.Ant pat totalt'!AM19</f>
        <v>0.1875</v>
      </c>
      <c r="AN19" s="128">
        <f>'3. Därav sectio '!AN19/'1.Ant pat totalt'!AN19</f>
        <v>0.5</v>
      </c>
      <c r="AO19" s="128">
        <f>'3. Därav sectio '!AO19/'1.Ant pat totalt'!AO19</f>
        <v>0</v>
      </c>
      <c r="AP19" s="128">
        <f>'3. Därav sectio '!AP19/'1.Ant pat totalt'!AP19</f>
        <v>0.125</v>
      </c>
      <c r="AQ19" s="128">
        <f>'3. Därav sectio '!AQ19/'1.Ant pat totalt'!AQ19</f>
        <v>0.33333333333333331</v>
      </c>
      <c r="AR19" s="128">
        <f>'3. Därav sectio '!AR19/'1.Ant pat totalt'!AR19</f>
        <v>0.44444444444444442</v>
      </c>
      <c r="AS19" s="128"/>
      <c r="AT19" s="128">
        <f>'3. Därav sectio '!AT19/'1.Ant pat totalt'!AT19</f>
        <v>0.5714285714285714</v>
      </c>
      <c r="AU19" s="128">
        <f>'3. Därav sectio '!AU19/'1.Ant pat totalt'!AU19</f>
        <v>0.16666666666666666</v>
      </c>
      <c r="AV19" s="128">
        <f>'3. Därav sectio '!AV19/'1.Ant pat totalt'!AV19</f>
        <v>0.25</v>
      </c>
      <c r="AW19" s="128">
        <f>'3. Därav sectio '!AW19/'1.Ant pat totalt'!AW19</f>
        <v>0</v>
      </c>
      <c r="AX19" s="191">
        <f t="shared" si="0"/>
        <v>1</v>
      </c>
      <c r="AY19" s="146">
        <f t="shared" si="1"/>
        <v>0</v>
      </c>
      <c r="AZ19" s="185">
        <f>'3. Därav sectio '!AZ19/'1.Ant pat totalt'!AZ19</f>
        <v>0.27253668763102723</v>
      </c>
      <c r="BB19" s="268"/>
      <c r="BC19" s="3"/>
      <c r="BD19" s="3"/>
    </row>
    <row r="20" spans="1:56" ht="30" customHeight="1" thickTop="1" thickBot="1">
      <c r="A20" s="127" t="s">
        <v>13</v>
      </c>
      <c r="B20" s="193" t="s">
        <v>24</v>
      </c>
      <c r="C20" s="194"/>
      <c r="D20" s="128">
        <f>'3. Därav sectio '!D20/'1.Ant pat totalt'!D20</f>
        <v>1</v>
      </c>
      <c r="E20" s="128">
        <v>0</v>
      </c>
      <c r="F20" s="128">
        <f>'3. Därav sectio '!F20/'1.Ant pat totalt'!F20</f>
        <v>1</v>
      </c>
      <c r="G20" s="128">
        <f>'3. Därav sectio '!G20/'1.Ant pat totalt'!G20</f>
        <v>1</v>
      </c>
      <c r="H20" s="128">
        <f>'3. Därav sectio '!H20/'1.Ant pat totalt'!H20</f>
        <v>1</v>
      </c>
      <c r="I20" s="128">
        <v>0</v>
      </c>
      <c r="J20" s="128">
        <f>'3. Därav sectio '!J20/'1.Ant pat totalt'!J20</f>
        <v>1</v>
      </c>
      <c r="K20" s="128">
        <f>'3. Därav sectio '!K20/'1.Ant pat totalt'!K20</f>
        <v>1</v>
      </c>
      <c r="L20" s="128">
        <f>'3. Därav sectio '!L20/'1.Ant pat totalt'!L20</f>
        <v>1</v>
      </c>
      <c r="M20" s="128">
        <f>'3. Därav sectio '!M20/'1.Ant pat totalt'!M20</f>
        <v>1</v>
      </c>
      <c r="N20" s="128">
        <f>'3. Därav sectio '!N20/'1.Ant pat totalt'!N20</f>
        <v>1</v>
      </c>
      <c r="O20" s="128">
        <f>'3. Därav sectio '!O20/'1.Ant pat totalt'!O20</f>
        <v>1</v>
      </c>
      <c r="P20" s="128"/>
      <c r="Q20" s="128">
        <f>'3. Därav sectio '!Q20/'1.Ant pat totalt'!Q20</f>
        <v>1</v>
      </c>
      <c r="R20" s="128"/>
      <c r="S20" s="128">
        <f>'3. Därav sectio '!S20/'1.Ant pat totalt'!S20</f>
        <v>1</v>
      </c>
      <c r="T20" s="128">
        <f>'3. Därav sectio '!T20/'1.Ant pat totalt'!T20</f>
        <v>1</v>
      </c>
      <c r="U20" s="128">
        <f>'3. Därav sectio '!U20/'1.Ant pat totalt'!U20</f>
        <v>1</v>
      </c>
      <c r="V20" s="128">
        <f>'3. Därav sectio '!V20/'1.Ant pat totalt'!V20</f>
        <v>1</v>
      </c>
      <c r="W20" s="128">
        <v>0</v>
      </c>
      <c r="X20" s="128">
        <f>'3. Därav sectio '!X20/'1.Ant pat totalt'!X20</f>
        <v>1</v>
      </c>
      <c r="Y20" s="128">
        <f>'3. Därav sectio '!Y20/'1.Ant pat totalt'!Y20</f>
        <v>1</v>
      </c>
      <c r="Z20" s="128"/>
      <c r="AA20" s="128">
        <f>'3. Därav sectio '!AA20/'1.Ant pat totalt'!AA20</f>
        <v>1</v>
      </c>
      <c r="AB20" s="128">
        <f>'3. Därav sectio '!AB20/'1.Ant pat totalt'!AB20</f>
        <v>1</v>
      </c>
      <c r="AC20" s="128" t="s">
        <v>174</v>
      </c>
      <c r="AD20" s="128">
        <f>'3. Därav sectio '!AD20/'1.Ant pat totalt'!AD20</f>
        <v>1</v>
      </c>
      <c r="AE20" s="128">
        <f>'3. Därav sectio '!AE20/'1.Ant pat totalt'!AE20</f>
        <v>1</v>
      </c>
      <c r="AF20" s="128">
        <f>'3. Därav sectio '!AF20/'1.Ant pat totalt'!AF20</f>
        <v>1</v>
      </c>
      <c r="AG20" s="128">
        <f>'3. Därav sectio '!AG20/'1.Ant pat totalt'!AG20</f>
        <v>1</v>
      </c>
      <c r="AH20" s="128">
        <f>'3. Därav sectio '!AH20/'1.Ant pat totalt'!AH20</f>
        <v>1</v>
      </c>
      <c r="AI20" s="128">
        <f>'3. Därav sectio '!AI20/'1.Ant pat totalt'!AI20</f>
        <v>1</v>
      </c>
      <c r="AJ20" s="128">
        <f>'3. Därav sectio '!AJ20/'1.Ant pat totalt'!AJ20</f>
        <v>1</v>
      </c>
      <c r="AK20" s="128">
        <f>'3. Därav sectio '!AK20/'1.Ant pat totalt'!AK20</f>
        <v>1</v>
      </c>
      <c r="AL20" s="128">
        <f>'3. Därav sectio '!AL20/'1.Ant pat totalt'!AL20</f>
        <v>1</v>
      </c>
      <c r="AM20" s="128">
        <f>'3. Därav sectio '!AM20/'1.Ant pat totalt'!AM20</f>
        <v>1</v>
      </c>
      <c r="AN20" s="128">
        <f>'3. Därav sectio '!AN20/'1.Ant pat totalt'!AN20</f>
        <v>1</v>
      </c>
      <c r="AO20" s="128">
        <f>'3. Därav sectio '!AO20/'1.Ant pat totalt'!AO20</f>
        <v>1</v>
      </c>
      <c r="AP20" s="128">
        <f>'3. Därav sectio '!AP20/'1.Ant pat totalt'!AP20</f>
        <v>1</v>
      </c>
      <c r="AQ20" s="128">
        <f>'3. Därav sectio '!AQ20/'1.Ant pat totalt'!AQ20</f>
        <v>1</v>
      </c>
      <c r="AR20" s="128">
        <f>'3. Därav sectio '!AR20/'1.Ant pat totalt'!AR20</f>
        <v>1</v>
      </c>
      <c r="AS20" s="128"/>
      <c r="AT20" s="128">
        <f>'3. Därav sectio '!AT20/'1.Ant pat totalt'!AT20</f>
        <v>1</v>
      </c>
      <c r="AU20" s="128">
        <f>'3. Därav sectio '!AU20/'1.Ant pat totalt'!AU20</f>
        <v>1</v>
      </c>
      <c r="AV20" s="128">
        <f>'3. Därav sectio '!AV20/'1.Ant pat totalt'!AV20</f>
        <v>1</v>
      </c>
      <c r="AW20" s="128">
        <f>'3. Därav sectio '!AW20/'1.Ant pat totalt'!AW20</f>
        <v>1</v>
      </c>
      <c r="AX20" s="191">
        <f t="shared" si="0"/>
        <v>1</v>
      </c>
      <c r="AY20" s="146">
        <f t="shared" si="1"/>
        <v>0</v>
      </c>
      <c r="AZ20" s="185">
        <f>'3. Därav sectio '!AZ20/'1.Ant pat totalt'!AZ20</f>
        <v>1</v>
      </c>
      <c r="BB20" s="268"/>
      <c r="BC20" s="3"/>
      <c r="BD20" s="3"/>
    </row>
    <row r="21" spans="1:56" ht="30" customHeight="1" thickTop="1" thickBot="1">
      <c r="A21" s="127">
        <v>9</v>
      </c>
      <c r="B21" s="193" t="s">
        <v>25</v>
      </c>
      <c r="C21" s="194"/>
      <c r="D21" s="128">
        <f>'3. Därav sectio '!D21/'1.Ant pat totalt'!D21</f>
        <v>1</v>
      </c>
      <c r="E21" s="128">
        <v>0</v>
      </c>
      <c r="F21" s="128">
        <f>'3. Därav sectio '!F21/'1.Ant pat totalt'!F21</f>
        <v>1</v>
      </c>
      <c r="G21" s="128">
        <f>'3. Därav sectio '!G21/'1.Ant pat totalt'!G21</f>
        <v>1</v>
      </c>
      <c r="H21" s="128">
        <f>'3. Därav sectio '!H21/'1.Ant pat totalt'!H21</f>
        <v>1</v>
      </c>
      <c r="I21" s="128">
        <f>'3. Därav sectio '!I21/'1.Ant pat totalt'!I21</f>
        <v>1</v>
      </c>
      <c r="J21" s="128">
        <f>'3. Därav sectio '!J21/'1.Ant pat totalt'!J21</f>
        <v>1</v>
      </c>
      <c r="K21" s="128">
        <f>'3. Därav sectio '!K21/'1.Ant pat totalt'!K21</f>
        <v>1</v>
      </c>
      <c r="L21" s="128">
        <f>'3. Därav sectio '!L21/'1.Ant pat totalt'!L21</f>
        <v>1</v>
      </c>
      <c r="M21" s="128">
        <f>'3. Därav sectio '!M21/'1.Ant pat totalt'!M21</f>
        <v>1</v>
      </c>
      <c r="N21" s="128">
        <f>'3. Därav sectio '!N21/'1.Ant pat totalt'!N21</f>
        <v>1</v>
      </c>
      <c r="O21" s="128">
        <f>'3. Därav sectio '!O21/'1.Ant pat totalt'!O21</f>
        <v>1</v>
      </c>
      <c r="P21" s="128">
        <v>0</v>
      </c>
      <c r="Q21" s="128">
        <v>0</v>
      </c>
      <c r="R21" s="128"/>
      <c r="S21" s="128">
        <f>'3. Därav sectio '!S21/'1.Ant pat totalt'!S21</f>
        <v>1</v>
      </c>
      <c r="T21" s="128">
        <f>'3. Därav sectio '!T21/'1.Ant pat totalt'!T21</f>
        <v>1</v>
      </c>
      <c r="U21" s="128">
        <f>'3. Därav sectio '!U21/'1.Ant pat totalt'!U21</f>
        <v>1</v>
      </c>
      <c r="V21" s="128">
        <f>'3. Därav sectio '!V21/'1.Ant pat totalt'!V21</f>
        <v>1</v>
      </c>
      <c r="W21" s="128"/>
      <c r="X21" s="128">
        <f>'3. Därav sectio '!X21/'1.Ant pat totalt'!X21</f>
        <v>1</v>
      </c>
      <c r="Y21" s="128">
        <f>'3. Därav sectio '!Y21/'1.Ant pat totalt'!Y21</f>
        <v>1</v>
      </c>
      <c r="Z21" s="128">
        <f>'3. Därav sectio '!Z21/'1.Ant pat totalt'!Z21</f>
        <v>1</v>
      </c>
      <c r="AA21" s="128">
        <f>'3. Därav sectio '!AA21/'1.Ant pat totalt'!AA21</f>
        <v>1</v>
      </c>
      <c r="AB21" s="128">
        <f>'3. Därav sectio '!AB21/'1.Ant pat totalt'!AB21</f>
        <v>1</v>
      </c>
      <c r="AC21" s="128">
        <f>'3. Därav sectio '!AC21/'1.Ant pat totalt'!AC21</f>
        <v>1</v>
      </c>
      <c r="AD21" s="128">
        <f>'3. Därav sectio '!AD21/'1.Ant pat totalt'!AD21</f>
        <v>1</v>
      </c>
      <c r="AE21" s="128">
        <f>'3. Därav sectio '!AE21/'1.Ant pat totalt'!AE21</f>
        <v>1</v>
      </c>
      <c r="AF21" s="128">
        <f>'3. Därav sectio '!AF21/'1.Ant pat totalt'!AF21</f>
        <v>1</v>
      </c>
      <c r="AG21" s="128">
        <f>'3. Därav sectio '!AG21/'1.Ant pat totalt'!AG21</f>
        <v>1</v>
      </c>
      <c r="AH21" s="128">
        <f>'3. Därav sectio '!AH21/'1.Ant pat totalt'!AH21</f>
        <v>1</v>
      </c>
      <c r="AI21" s="128">
        <f>'3. Därav sectio '!AI21/'1.Ant pat totalt'!AI21</f>
        <v>1</v>
      </c>
      <c r="AJ21" s="128">
        <f>'3. Därav sectio '!AJ21/'1.Ant pat totalt'!AJ21</f>
        <v>1</v>
      </c>
      <c r="AK21" s="128">
        <f>'3. Därav sectio '!AK21/'1.Ant pat totalt'!AK21</f>
        <v>1</v>
      </c>
      <c r="AL21" s="128">
        <f>'3. Därav sectio '!AL21/'1.Ant pat totalt'!AL21</f>
        <v>1</v>
      </c>
      <c r="AM21" s="128">
        <f>'3. Därav sectio '!AM21/'1.Ant pat totalt'!AM21</f>
        <v>1</v>
      </c>
      <c r="AN21" s="128">
        <f>'3. Därav sectio '!AN21/'1.Ant pat totalt'!AN21</f>
        <v>1</v>
      </c>
      <c r="AO21" s="128"/>
      <c r="AP21" s="128">
        <f>'3. Därav sectio '!AP21/'1.Ant pat totalt'!AP21</f>
        <v>1</v>
      </c>
      <c r="AQ21" s="128">
        <f>'3. Därav sectio '!AQ21/'1.Ant pat totalt'!AQ21</f>
        <v>1</v>
      </c>
      <c r="AR21" s="128">
        <f>'3. Därav sectio '!AR21/'1.Ant pat totalt'!AR21</f>
        <v>1</v>
      </c>
      <c r="AS21" s="128"/>
      <c r="AT21" s="128">
        <f>'3. Därav sectio '!AT21/'1.Ant pat totalt'!AT21</f>
        <v>1</v>
      </c>
      <c r="AU21" s="128">
        <f>'3. Därav sectio '!AU21/'1.Ant pat totalt'!AU21</f>
        <v>1</v>
      </c>
      <c r="AV21" s="128"/>
      <c r="AW21" s="128">
        <f>'3. Därav sectio '!AW21/'1.Ant pat totalt'!AW21</f>
        <v>1</v>
      </c>
      <c r="AX21" s="191">
        <f t="shared" si="0"/>
        <v>1</v>
      </c>
      <c r="AY21" s="146">
        <f t="shared" si="1"/>
        <v>0</v>
      </c>
      <c r="AZ21" s="185">
        <f>'3. Därav sectio '!AZ21/'1.Ant pat totalt'!AZ21</f>
        <v>1</v>
      </c>
      <c r="BB21" s="268">
        <v>9</v>
      </c>
      <c r="BC21" s="261">
        <f>AZ21</f>
        <v>1</v>
      </c>
      <c r="BD21" s="261"/>
    </row>
    <row r="22" spans="1:56" ht="30" customHeight="1" thickTop="1" thickBot="1">
      <c r="A22" s="127" t="s">
        <v>15</v>
      </c>
      <c r="B22" s="193" t="s">
        <v>121</v>
      </c>
      <c r="C22" s="194"/>
      <c r="D22" s="128">
        <f>'3. Därav sectio '!D22/'1.Ant pat totalt'!D22</f>
        <v>6.0606060606060608E-2</v>
      </c>
      <c r="E22" s="128">
        <f>'3. Därav sectio '!E22/'1.Ant pat totalt'!E22</f>
        <v>0</v>
      </c>
      <c r="F22" s="128">
        <f>'3. Därav sectio '!F22/'1.Ant pat totalt'!F22</f>
        <v>9.2783505154639179E-2</v>
      </c>
      <c r="G22" s="128">
        <f>'3. Därav sectio '!G22/'1.Ant pat totalt'!G22</f>
        <v>9.0909090909090912E-2</v>
      </c>
      <c r="H22" s="128">
        <f>'3. Därav sectio '!H22/'1.Ant pat totalt'!H22</f>
        <v>0.14814814814814814</v>
      </c>
      <c r="I22" s="128">
        <f>'3. Därav sectio '!I22/'1.Ant pat totalt'!I22</f>
        <v>6.6666666666666666E-2</v>
      </c>
      <c r="J22" s="128">
        <f>'3. Därav sectio '!J22/'1.Ant pat totalt'!J22</f>
        <v>9.2250922509225092E-2</v>
      </c>
      <c r="K22" s="128">
        <f>'3. Därav sectio '!K22/'1.Ant pat totalt'!K22</f>
        <v>6.0606060606060608E-2</v>
      </c>
      <c r="L22" s="128">
        <f>'3. Därav sectio '!L22/'1.Ant pat totalt'!L22</f>
        <v>5.434782608695652E-2</v>
      </c>
      <c r="M22" s="128">
        <f>'3. Därav sectio '!M22/'1.Ant pat totalt'!M22</f>
        <v>9.0909090909090912E-2</v>
      </c>
      <c r="N22" s="128">
        <f>'3. Därav sectio '!N22/'1.Ant pat totalt'!N22</f>
        <v>6.4935064935064929E-2</v>
      </c>
      <c r="O22" s="128">
        <f>'3. Därav sectio '!O22/'1.Ant pat totalt'!O22</f>
        <v>8.1081081081081086E-2</v>
      </c>
      <c r="P22" s="128">
        <f>'3. Därav sectio '!P22/'1.Ant pat totalt'!P22</f>
        <v>0</v>
      </c>
      <c r="Q22" s="128">
        <f>'3. Därav sectio '!Q22/'1.Ant pat totalt'!Q22</f>
        <v>8.6956521739130432E-2</v>
      </c>
      <c r="R22" s="128"/>
      <c r="S22" s="128">
        <f>'3. Därav sectio '!S22/'1.Ant pat totalt'!S22</f>
        <v>6.7567567567567571E-2</v>
      </c>
      <c r="T22" s="128">
        <f>'3. Därav sectio '!T22/'1.Ant pat totalt'!T22</f>
        <v>6.3291139240506333E-2</v>
      </c>
      <c r="U22" s="128">
        <f>'3. Därav sectio '!U22/'1.Ant pat totalt'!U22</f>
        <v>2.2727272727272728E-2</v>
      </c>
      <c r="V22" s="128">
        <f>'3. Därav sectio '!V22/'1.Ant pat totalt'!V22</f>
        <v>7.5098814229249009E-2</v>
      </c>
      <c r="W22" s="128">
        <f>'3. Därav sectio '!W22/'1.Ant pat totalt'!W22</f>
        <v>0</v>
      </c>
      <c r="X22" s="128">
        <f>'3. Därav sectio '!X22/'1.Ant pat totalt'!X22</f>
        <v>0.20652173913043478</v>
      </c>
      <c r="Y22" s="128">
        <f>'3. Därav sectio '!Y22/'1.Ant pat totalt'!Y22</f>
        <v>5.1948051948051951E-2</v>
      </c>
      <c r="Z22" s="128">
        <f>'3. Därav sectio '!Z22/'1.Ant pat totalt'!Z22</f>
        <v>0</v>
      </c>
      <c r="AA22" s="128">
        <f>'3. Därav sectio '!AA22/'1.Ant pat totalt'!AA22</f>
        <v>0</v>
      </c>
      <c r="AB22" s="128">
        <f>'3. Därav sectio '!AB22/'1.Ant pat totalt'!AB22</f>
        <v>0.11290322580645161</v>
      </c>
      <c r="AC22" s="128">
        <f>'3. Därav sectio '!AC22/'1.Ant pat totalt'!AC22</f>
        <v>0</v>
      </c>
      <c r="AD22" s="128">
        <f>'3. Därav sectio '!AD22/'1.Ant pat totalt'!AD22</f>
        <v>0</v>
      </c>
      <c r="AE22" s="128">
        <f>'3. Därav sectio '!AE22/'1.Ant pat totalt'!AE22</f>
        <v>0.10126582278481013</v>
      </c>
      <c r="AF22" s="128">
        <f>'3. Därav sectio '!AF22/'1.Ant pat totalt'!AF22</f>
        <v>0.176056338028169</v>
      </c>
      <c r="AG22" s="128">
        <f>'3. Därav sectio '!AG22/'1.Ant pat totalt'!AG22</f>
        <v>0.152</v>
      </c>
      <c r="AH22" s="128">
        <f>'3. Därav sectio '!AH22/'1.Ant pat totalt'!AH22</f>
        <v>0.13333333333333333</v>
      </c>
      <c r="AI22" s="128">
        <f>'3. Därav sectio '!AI22/'1.Ant pat totalt'!AI22</f>
        <v>9.2485549132947972E-2</v>
      </c>
      <c r="AJ22" s="128">
        <f>'3. Därav sectio '!AJ22/'1.Ant pat totalt'!AJ22</f>
        <v>6.6666666666666666E-2</v>
      </c>
      <c r="AK22" s="128">
        <f>'3. Därav sectio '!AK22/'1.Ant pat totalt'!AK22</f>
        <v>4.3478260869565216E-2</v>
      </c>
      <c r="AL22" s="128">
        <f>'3. Därav sectio '!AL22/'1.Ant pat totalt'!AL22</f>
        <v>5.2631578947368418E-2</v>
      </c>
      <c r="AM22" s="128">
        <f>'3. Därav sectio '!AM22/'1.Ant pat totalt'!AM22</f>
        <v>0.12389380530973451</v>
      </c>
      <c r="AN22" s="128">
        <f>'3. Därav sectio '!AN22/'1.Ant pat totalt'!AN22</f>
        <v>6.8965517241379309E-2</v>
      </c>
      <c r="AO22" s="128">
        <f>'3. Därav sectio '!AO22/'1.Ant pat totalt'!AO22</f>
        <v>0</v>
      </c>
      <c r="AP22" s="128">
        <f>'3. Därav sectio '!AP22/'1.Ant pat totalt'!AP22</f>
        <v>5.8823529411764705E-2</v>
      </c>
      <c r="AQ22" s="128">
        <f>'3. Därav sectio '!AQ22/'1.Ant pat totalt'!AQ22</f>
        <v>6.25E-2</v>
      </c>
      <c r="AR22" s="128">
        <f>'3. Därav sectio '!AR22/'1.Ant pat totalt'!AR22</f>
        <v>5.8139534883720929E-2</v>
      </c>
      <c r="AS22" s="128"/>
      <c r="AT22" s="128">
        <f>'3. Därav sectio '!AT22/'1.Ant pat totalt'!AT22</f>
        <v>0.12</v>
      </c>
      <c r="AU22" s="128">
        <f>'3. Därav sectio '!AU22/'1.Ant pat totalt'!AU22</f>
        <v>0.11650485436893204</v>
      </c>
      <c r="AV22" s="128">
        <f>'3. Därav sectio '!AV22/'1.Ant pat totalt'!AV22</f>
        <v>0.1111111111111111</v>
      </c>
      <c r="AW22" s="128">
        <f>'3. Därav sectio '!AW22/'1.Ant pat totalt'!AW22</f>
        <v>0</v>
      </c>
      <c r="AX22" s="191">
        <f t="shared" si="0"/>
        <v>0.20652173913043478</v>
      </c>
      <c r="AY22" s="146">
        <f t="shared" si="1"/>
        <v>0</v>
      </c>
      <c r="AZ22" s="185">
        <f>'3. Därav sectio '!AZ22/'1.Ant pat totalt'!AZ22</f>
        <v>9.2329052412356824E-2</v>
      </c>
      <c r="BB22" s="268">
        <v>10</v>
      </c>
      <c r="BC22" s="261">
        <f>'3. Därav sectio '!BB22/'1.Ant pat totalt'!BB22</f>
        <v>0.286770921386306</v>
      </c>
      <c r="BD22" s="261"/>
    </row>
    <row r="23" spans="1:56" ht="30" customHeight="1" thickTop="1" thickBot="1">
      <c r="A23" s="127" t="s">
        <v>11</v>
      </c>
      <c r="B23" s="195" t="s">
        <v>122</v>
      </c>
      <c r="C23" s="194"/>
      <c r="D23" s="128">
        <f>'3. Därav sectio '!D23/'1.Ant pat totalt'!D23</f>
        <v>8.6956521739130432E-2</v>
      </c>
      <c r="E23" s="128">
        <f>'3. Därav sectio '!E23/'1.Ant pat totalt'!E23</f>
        <v>0.25</v>
      </c>
      <c r="F23" s="128">
        <f>'3. Därav sectio '!F23/'1.Ant pat totalt'!F23</f>
        <v>0.13333333333333333</v>
      </c>
      <c r="G23" s="128">
        <f>'3. Därav sectio '!G23/'1.Ant pat totalt'!G23</f>
        <v>0.16666666666666666</v>
      </c>
      <c r="H23" s="128">
        <f>'3. Därav sectio '!H23/'1.Ant pat totalt'!H23</f>
        <v>8.6956521739130432E-2</v>
      </c>
      <c r="I23" s="128">
        <f>'3. Därav sectio '!I23/'1.Ant pat totalt'!I23</f>
        <v>0</v>
      </c>
      <c r="J23" s="128">
        <f>'3. Därav sectio '!J23/'1.Ant pat totalt'!J23</f>
        <v>0.19811320754716982</v>
      </c>
      <c r="K23" s="128">
        <f>'3. Därav sectio '!K23/'1.Ant pat totalt'!K23</f>
        <v>0.17647058823529413</v>
      </c>
      <c r="L23" s="128">
        <f>'3. Därav sectio '!L23/'1.Ant pat totalt'!L23</f>
        <v>0.11538461538461539</v>
      </c>
      <c r="M23" s="128">
        <f>'3. Därav sectio '!M23/'1.Ant pat totalt'!M23</f>
        <v>0.25</v>
      </c>
      <c r="N23" s="128">
        <f>'3. Därav sectio '!N23/'1.Ant pat totalt'!N23</f>
        <v>0.25806451612903225</v>
      </c>
      <c r="O23" s="128">
        <f>'3. Därav sectio '!O23/'1.Ant pat totalt'!O23</f>
        <v>0</v>
      </c>
      <c r="P23" s="128"/>
      <c r="Q23" s="128">
        <f>'3. Därav sectio '!Q23/'1.Ant pat totalt'!Q23</f>
        <v>0.25</v>
      </c>
      <c r="R23" s="128"/>
      <c r="S23" s="128">
        <f>'3. Därav sectio '!S23/'1.Ant pat totalt'!S23</f>
        <v>9.0909090909090912E-2</v>
      </c>
      <c r="T23" s="128">
        <f>'3. Därav sectio '!T23/'1.Ant pat totalt'!T23</f>
        <v>0.14285714285714285</v>
      </c>
      <c r="U23" s="128">
        <f>'3. Därav sectio '!U23/'1.Ant pat totalt'!U23</f>
        <v>0.15384615384615385</v>
      </c>
      <c r="V23" s="128">
        <f>'3. Därav sectio '!V23/'1.Ant pat totalt'!V23</f>
        <v>9.6774193548387094E-2</v>
      </c>
      <c r="W23" s="128"/>
      <c r="X23" s="128">
        <f>'3. Därav sectio '!X23/'1.Ant pat totalt'!X23</f>
        <v>0.14285714285714285</v>
      </c>
      <c r="Y23" s="128">
        <f>'3. Därav sectio '!Y23/'1.Ant pat totalt'!Y23</f>
        <v>0.11764705882352941</v>
      </c>
      <c r="Z23" s="128"/>
      <c r="AA23" s="128">
        <f>'3. Därav sectio '!AA23/'1.Ant pat totalt'!AA23</f>
        <v>0.15384615384615385</v>
      </c>
      <c r="AB23" s="128">
        <f>'3. Därav sectio '!AB23/'1.Ant pat totalt'!AB23</f>
        <v>0.2</v>
      </c>
      <c r="AC23" s="128">
        <v>0</v>
      </c>
      <c r="AD23" s="128">
        <f>'3. Därav sectio '!AD23/'1.Ant pat totalt'!AD23</f>
        <v>0</v>
      </c>
      <c r="AE23" s="128">
        <f>'3. Därav sectio '!AE23/'1.Ant pat totalt'!AE23</f>
        <v>0.41176470588235292</v>
      </c>
      <c r="AF23" s="128">
        <f>'3. Därav sectio '!AF23/'1.Ant pat totalt'!AF23</f>
        <v>0.17647058823529413</v>
      </c>
      <c r="AG23" s="128">
        <f>'3. Därav sectio '!AG23/'1.Ant pat totalt'!AG23</f>
        <v>0.24</v>
      </c>
      <c r="AH23" s="128">
        <f>'3. Därav sectio '!AH23/'1.Ant pat totalt'!AH23</f>
        <v>0.21621621621621623</v>
      </c>
      <c r="AI23" s="128">
        <f>'3. Därav sectio '!AI23/'1.Ant pat totalt'!AI23</f>
        <v>0.1864406779661017</v>
      </c>
      <c r="AJ23" s="128">
        <f>'3. Därav sectio '!AJ23/'1.Ant pat totalt'!AJ23</f>
        <v>0.16666666666666666</v>
      </c>
      <c r="AK23" s="128">
        <f>'3. Därav sectio '!AK23/'1.Ant pat totalt'!AK23</f>
        <v>0.25</v>
      </c>
      <c r="AL23" s="128">
        <f>'3. Därav sectio '!AL23/'1.Ant pat totalt'!AL23</f>
        <v>0.11764705882352941</v>
      </c>
      <c r="AM23" s="128">
        <f>'3. Därav sectio '!AM23/'1.Ant pat totalt'!AM23</f>
        <v>0.17543859649122806</v>
      </c>
      <c r="AN23" s="128">
        <f>'3. Därav sectio '!AN23/'1.Ant pat totalt'!AN23</f>
        <v>0.125</v>
      </c>
      <c r="AO23" s="128">
        <f>'3. Därav sectio '!AO23/'1.Ant pat totalt'!AO23</f>
        <v>0.5</v>
      </c>
      <c r="AP23" s="128">
        <f>'3. Därav sectio '!AP23/'1.Ant pat totalt'!AP23</f>
        <v>0.33333333333333331</v>
      </c>
      <c r="AQ23" s="128">
        <f>'3. Därav sectio '!AQ23/'1.Ant pat totalt'!AQ23</f>
        <v>0.375</v>
      </c>
      <c r="AR23" s="128">
        <f>'3. Därav sectio '!AR23/'1.Ant pat totalt'!AR23</f>
        <v>0.11428571428571428</v>
      </c>
      <c r="AS23" s="128"/>
      <c r="AT23" s="128">
        <f>'3. Därav sectio '!AT23/'1.Ant pat totalt'!AT23</f>
        <v>0</v>
      </c>
      <c r="AU23" s="128">
        <f>'3. Därav sectio '!AU23/'1.Ant pat totalt'!AU23</f>
        <v>9.0909090909090912E-2</v>
      </c>
      <c r="AV23" s="128">
        <f>'3. Därav sectio '!AV23/'1.Ant pat totalt'!AV23</f>
        <v>0</v>
      </c>
      <c r="AW23" s="128">
        <f>'3. Därav sectio '!AW23/'1.Ant pat totalt'!AW23</f>
        <v>0.22222222222222221</v>
      </c>
      <c r="AX23" s="191">
        <f t="shared" si="0"/>
        <v>0.5</v>
      </c>
      <c r="AY23" s="146">
        <f t="shared" si="1"/>
        <v>0</v>
      </c>
      <c r="AZ23" s="185">
        <f>'3. Därav sectio '!AZ23/'1.Ant pat totalt'!AZ23</f>
        <v>0.1702127659574468</v>
      </c>
    </row>
    <row r="24" spans="1:56" ht="30" customHeight="1" thickTop="1" thickBot="1">
      <c r="A24" s="121" t="s">
        <v>13</v>
      </c>
      <c r="B24" s="130" t="s">
        <v>123</v>
      </c>
      <c r="D24" s="188">
        <f>'3. Därav sectio '!D24/'1.Ant pat totalt'!D24</f>
        <v>9.5238095238095233E-2</v>
      </c>
      <c r="E24" s="188">
        <v>0</v>
      </c>
      <c r="F24" s="188">
        <f>'3. Därav sectio '!F24/'1.Ant pat totalt'!F24</f>
        <v>1</v>
      </c>
      <c r="G24" s="188">
        <f>'3. Därav sectio '!G24/'1.Ant pat totalt'!G24</f>
        <v>1</v>
      </c>
      <c r="H24" s="188">
        <f>'3. Därav sectio '!H24/'1.Ant pat totalt'!H24</f>
        <v>1</v>
      </c>
      <c r="I24" s="188">
        <f>'3. Därav sectio '!I24/'1.Ant pat totalt'!I24</f>
        <v>1</v>
      </c>
      <c r="J24" s="188">
        <f>'3. Därav sectio '!J24/'1.Ant pat totalt'!J24</f>
        <v>1</v>
      </c>
      <c r="K24" s="188">
        <f>'3. Därav sectio '!K24/'1.Ant pat totalt'!K24</f>
        <v>1</v>
      </c>
      <c r="L24" s="188">
        <f>'3. Därav sectio '!L24/'1.Ant pat totalt'!L24</f>
        <v>1</v>
      </c>
      <c r="M24" s="188">
        <f>'3. Därav sectio '!M24/'1.Ant pat totalt'!M24</f>
        <v>1</v>
      </c>
      <c r="N24" s="188">
        <f>'3. Därav sectio '!N24/'1.Ant pat totalt'!N24</f>
        <v>1</v>
      </c>
      <c r="O24" s="188">
        <f>'3. Därav sectio '!O24/'1.Ant pat totalt'!O24</f>
        <v>1</v>
      </c>
      <c r="P24" s="188"/>
      <c r="Q24" s="188">
        <f>'3. Därav sectio '!Q24/'1.Ant pat totalt'!Q24</f>
        <v>1</v>
      </c>
      <c r="R24" s="188"/>
      <c r="S24" s="188">
        <f>'3. Därav sectio '!S24/'1.Ant pat totalt'!S24</f>
        <v>1</v>
      </c>
      <c r="T24" s="188">
        <f>'3. Därav sectio '!T24/'1.Ant pat totalt'!T24</f>
        <v>1</v>
      </c>
      <c r="U24" s="188">
        <f>'3. Därav sectio '!U24/'1.Ant pat totalt'!U24</f>
        <v>1</v>
      </c>
      <c r="V24" s="188">
        <f>'3. Därav sectio '!V24/'1.Ant pat totalt'!V24</f>
        <v>1</v>
      </c>
      <c r="W24" s="188">
        <f>'3. Därav sectio '!W24/'1.Ant pat totalt'!W24</f>
        <v>1</v>
      </c>
      <c r="X24" s="188">
        <f>'3. Därav sectio '!X24/'1.Ant pat totalt'!X24</f>
        <v>1</v>
      </c>
      <c r="Y24" s="188">
        <f>'3. Därav sectio '!Y24/'1.Ant pat totalt'!Y24</f>
        <v>1</v>
      </c>
      <c r="Z24" s="188">
        <f>'3. Därav sectio '!Z24/'1.Ant pat totalt'!Z24</f>
        <v>1</v>
      </c>
      <c r="AA24" s="188">
        <f>'3. Därav sectio '!AA24/'1.Ant pat totalt'!AA24</f>
        <v>1</v>
      </c>
      <c r="AB24" s="188">
        <f>'3. Därav sectio '!AB24/'1.Ant pat totalt'!AB24</f>
        <v>1</v>
      </c>
      <c r="AC24" s="188">
        <v>0</v>
      </c>
      <c r="AD24" s="188">
        <f>'3. Därav sectio '!AD24/'1.Ant pat totalt'!AD24</f>
        <v>1</v>
      </c>
      <c r="AE24" s="188">
        <f>'3. Därav sectio '!AE24/'1.Ant pat totalt'!AE24</f>
        <v>1</v>
      </c>
      <c r="AF24" s="188">
        <f>'3. Därav sectio '!AF24/'1.Ant pat totalt'!AF24</f>
        <v>1</v>
      </c>
      <c r="AG24" s="188">
        <f>'3. Därav sectio '!AG24/'1.Ant pat totalt'!AG24</f>
        <v>1</v>
      </c>
      <c r="AH24" s="188">
        <f>'3. Därav sectio '!AH24/'1.Ant pat totalt'!AH24</f>
        <v>1</v>
      </c>
      <c r="AI24" s="188">
        <f>'3. Därav sectio '!AI24/'1.Ant pat totalt'!AI24</f>
        <v>1</v>
      </c>
      <c r="AJ24" s="188">
        <f>'3. Därav sectio '!AJ24/'1.Ant pat totalt'!AJ24</f>
        <v>1</v>
      </c>
      <c r="AK24" s="188">
        <f>'3. Därav sectio '!AK24/'1.Ant pat totalt'!AK24</f>
        <v>1</v>
      </c>
      <c r="AL24" s="188">
        <f>'3. Därav sectio '!AL24/'1.Ant pat totalt'!AL24</f>
        <v>1</v>
      </c>
      <c r="AM24" s="188">
        <f>'3. Därav sectio '!AM24/'1.Ant pat totalt'!AM24</f>
        <v>1</v>
      </c>
      <c r="AN24" s="188">
        <v>0</v>
      </c>
      <c r="AO24" s="188">
        <f>'3. Därav sectio '!AO24/'1.Ant pat totalt'!AO24</f>
        <v>1</v>
      </c>
      <c r="AP24" s="188">
        <v>0</v>
      </c>
      <c r="AQ24" s="188">
        <f>'3. Därav sectio '!AQ24/'1.Ant pat totalt'!AQ24</f>
        <v>1</v>
      </c>
      <c r="AR24" s="188">
        <f>'3. Därav sectio '!AR24/'1.Ant pat totalt'!AR24</f>
        <v>1</v>
      </c>
      <c r="AS24" s="188"/>
      <c r="AT24" s="188">
        <f>'3. Därav sectio '!AT24/'1.Ant pat totalt'!AT24</f>
        <v>1</v>
      </c>
      <c r="AU24" s="188">
        <f>'3. Därav sectio '!AU24/'1.Ant pat totalt'!AU24</f>
        <v>1</v>
      </c>
      <c r="AV24" s="188">
        <f>'3. Därav sectio '!AV24/'1.Ant pat totalt'!AV24</f>
        <v>1</v>
      </c>
      <c r="AW24" s="189">
        <f>'3. Därav sectio '!AW24/'1.Ant pat totalt'!AW24</f>
        <v>1</v>
      </c>
      <c r="AX24" s="146">
        <f t="shared" si="0"/>
        <v>1</v>
      </c>
      <c r="AY24" s="146">
        <f t="shared" si="1"/>
        <v>0</v>
      </c>
      <c r="AZ24" s="185">
        <f>'3. Därav sectio '!AZ24/'1.Ant pat totalt'!AZ24</f>
        <v>0.98016701461377875</v>
      </c>
    </row>
    <row r="25" spans="1:56" ht="21" customHeight="1" thickTop="1">
      <c r="A25" s="131"/>
      <c r="D25" s="132"/>
      <c r="E25" s="132"/>
      <c r="F25" s="132"/>
      <c r="G25" s="132"/>
      <c r="H25" s="132"/>
      <c r="I25" s="132"/>
      <c r="J25" s="65"/>
      <c r="K25" s="132"/>
      <c r="L25" s="132"/>
      <c r="M25" s="133"/>
      <c r="N25" s="65"/>
      <c r="O25" s="134"/>
      <c r="P25" s="134"/>
      <c r="Q25" s="134"/>
      <c r="R25" s="134"/>
      <c r="S25" s="132"/>
      <c r="T25" s="132"/>
      <c r="U25" s="65"/>
      <c r="V25" s="132"/>
      <c r="W25" s="132"/>
      <c r="X25" s="65"/>
      <c r="Y25" s="65"/>
      <c r="Z25" s="65"/>
      <c r="AA25" s="65"/>
      <c r="AB25" s="132"/>
      <c r="AC25" s="65"/>
      <c r="AD25" s="65"/>
      <c r="AE25" s="135"/>
      <c r="AF25" s="132"/>
      <c r="AG25" s="132"/>
      <c r="AH25" s="132"/>
      <c r="AI25" s="65"/>
      <c r="AJ25" s="65"/>
      <c r="AK25" s="65"/>
      <c r="AL25" s="65"/>
      <c r="AM25" s="133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Z25" s="187"/>
    </row>
    <row r="26" spans="1:56" ht="21" customHeight="1">
      <c r="A26" s="131"/>
      <c r="D26" s="132"/>
      <c r="E26" s="132"/>
      <c r="F26" s="132"/>
      <c r="G26" s="132"/>
      <c r="H26" s="132"/>
      <c r="I26" s="132"/>
      <c r="J26" s="65"/>
      <c r="K26" s="132"/>
      <c r="L26" s="132"/>
      <c r="M26" s="65"/>
      <c r="N26" s="65"/>
      <c r="O26" s="70"/>
      <c r="P26" s="70"/>
      <c r="Q26" s="70"/>
      <c r="R26" s="70"/>
      <c r="S26" s="136"/>
      <c r="T26" s="65"/>
      <c r="U26" s="65"/>
      <c r="V26" s="65"/>
      <c r="W26" s="65"/>
      <c r="X26" s="65"/>
      <c r="Y26" s="65"/>
      <c r="Z26" s="65"/>
      <c r="AA26" s="65"/>
      <c r="AB26" s="136"/>
      <c r="AC26" s="65"/>
      <c r="AD26" s="65"/>
      <c r="AE26" s="135"/>
      <c r="AF26" s="132"/>
      <c r="AG26" s="136"/>
      <c r="AH26" s="136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Z26" s="187"/>
    </row>
    <row r="27" spans="1:56" ht="21" customHeight="1">
      <c r="D27" s="65"/>
      <c r="E27" s="65"/>
      <c r="F27" s="65"/>
      <c r="G27" s="65"/>
      <c r="H27" s="65"/>
      <c r="I27" s="137"/>
      <c r="J27" s="65"/>
      <c r="K27" s="137"/>
      <c r="L27" s="138"/>
      <c r="M27" s="65"/>
      <c r="N27" s="65"/>
      <c r="O27" s="139"/>
      <c r="P27" s="139"/>
      <c r="Q27" s="139"/>
      <c r="R27" s="139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70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Z27" s="187"/>
    </row>
    <row r="28" spans="1:56"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93"/>
      <c r="P28" s="93"/>
      <c r="Q28" s="93"/>
      <c r="R28" s="93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70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Z28" s="187"/>
    </row>
    <row r="29" spans="1:56"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93"/>
      <c r="P29" s="93"/>
      <c r="Q29" s="93"/>
      <c r="R29" s="93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Z29" s="187"/>
    </row>
    <row r="30" spans="1:56">
      <c r="D30" s="65"/>
      <c r="E30" s="65"/>
      <c r="F30" s="65"/>
      <c r="G30" s="65"/>
      <c r="H30" s="65"/>
      <c r="I30" s="65"/>
      <c r="J30" s="65"/>
      <c r="K30" s="65"/>
      <c r="L30" s="65"/>
      <c r="M30" s="71"/>
      <c r="N30" s="65"/>
      <c r="O30" s="93"/>
      <c r="P30" s="93"/>
      <c r="Q30" s="93"/>
      <c r="R30" s="93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Z30" s="187"/>
    </row>
    <row r="31" spans="1:56">
      <c r="AX31" s="148"/>
      <c r="AY31" s="84"/>
    </row>
  </sheetData>
  <sheetProtection selectLockedCells="1" selectUnlockedCells="1"/>
  <mergeCells count="1">
    <mergeCell ref="A6:B6"/>
  </mergeCells>
  <phoneticPr fontId="9" type="noConversion"/>
  <pageMargins left="0.19685039370078741" right="0.19685039370078741" top="0.51181102362204722" bottom="0.47244094488188981" header="0.51181102362204722" footer="0.51181102362204722"/>
  <pageSetup paperSize="9" scale="50" orientation="landscape" verticalDpi="300"/>
  <headerFooter>
    <oddHeader>&amp;RSid 4</oddHeader>
    <oddFooter>&amp;R&amp;D</oddFooter>
  </headerFooter>
  <colBreaks count="1" manualBreakCount="1">
    <brk id="27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9" enableFormatConditionsCalculation="0"/>
  <dimension ref="A1:BC31"/>
  <sheetViews>
    <sheetView topLeftCell="AH1" zoomScale="75" zoomScaleNormal="75" zoomScalePageLayoutView="75" workbookViewId="0">
      <selection activeCell="BC7" sqref="BC7"/>
    </sheetView>
  </sheetViews>
  <sheetFormatPr baseColWidth="10" defaultColWidth="9.1640625" defaultRowHeight="15" x14ac:dyDescent="0"/>
  <cols>
    <col min="1" max="1" width="5.6640625" style="52" bestFit="1" customWidth="1"/>
    <col min="2" max="2" width="89.83203125" style="52" bestFit="1" customWidth="1"/>
    <col min="3" max="3" width="9.1640625" style="52"/>
    <col min="4" max="5" width="8" style="52" bestFit="1" customWidth="1"/>
    <col min="6" max="6" width="12.6640625" style="52" bestFit="1" customWidth="1"/>
    <col min="7" max="8" width="8" style="52" bestFit="1" customWidth="1"/>
    <col min="9" max="9" width="10.6640625" style="52" bestFit="1" customWidth="1"/>
    <col min="10" max="10" width="11.5" style="52" bestFit="1" customWidth="1"/>
    <col min="11" max="11" width="11.5" style="52" customWidth="1"/>
    <col min="12" max="12" width="14.83203125" style="52" bestFit="1" customWidth="1"/>
    <col min="13" max="13" width="12.6640625" style="52" bestFit="1" customWidth="1"/>
    <col min="14" max="14" width="13" style="52" bestFit="1" customWidth="1"/>
    <col min="15" max="15" width="9.1640625" style="52" bestFit="1"/>
    <col min="16" max="16" width="12.5" style="52" bestFit="1" customWidth="1"/>
    <col min="17" max="17" width="13.5" style="52" bestFit="1" customWidth="1"/>
    <col min="18" max="18" width="14.83203125" style="52" bestFit="1" customWidth="1"/>
    <col min="19" max="19" width="14.5" style="52" bestFit="1" customWidth="1"/>
    <col min="20" max="20" width="12.33203125" style="52" bestFit="1" customWidth="1"/>
    <col min="21" max="21" width="8" style="52" bestFit="1" customWidth="1"/>
    <col min="22" max="22" width="14.83203125" style="52" bestFit="1" customWidth="1"/>
    <col min="23" max="23" width="11" style="52" bestFit="1" customWidth="1"/>
    <col min="24" max="24" width="13.83203125" style="52" bestFit="1" customWidth="1"/>
    <col min="25" max="25" width="18.33203125" style="52" bestFit="1" customWidth="1"/>
    <col min="26" max="26" width="11.83203125" style="165" bestFit="1" customWidth="1"/>
    <col min="27" max="27" width="9.5" style="52" bestFit="1" customWidth="1"/>
    <col min="28" max="28" width="12.1640625" style="52" bestFit="1" customWidth="1"/>
    <col min="29" max="29" width="14.83203125" style="52" bestFit="1" customWidth="1"/>
    <col min="30" max="30" width="14.83203125" style="52" customWidth="1"/>
    <col min="31" max="31" width="14.1640625" style="52" bestFit="1" customWidth="1"/>
    <col min="32" max="32" width="17.1640625" style="52" bestFit="1" customWidth="1"/>
    <col min="33" max="33" width="21.1640625" style="52" bestFit="1" customWidth="1"/>
    <col min="34" max="34" width="17.1640625" style="52" bestFit="1" customWidth="1"/>
    <col min="35" max="35" width="24" style="52" bestFit="1" customWidth="1"/>
    <col min="36" max="36" width="12.1640625" style="52" bestFit="1" customWidth="1"/>
    <col min="37" max="37" width="12.33203125" style="52" bestFit="1" customWidth="1"/>
    <col min="38" max="38" width="8" style="52" bestFit="1" customWidth="1"/>
    <col min="39" max="39" width="10.33203125" style="52" bestFit="1" customWidth="1"/>
    <col min="40" max="40" width="10" style="52" bestFit="1" customWidth="1"/>
    <col min="41" max="41" width="8" style="52" bestFit="1" customWidth="1"/>
    <col min="42" max="42" width="11.1640625" style="52" bestFit="1" customWidth="1"/>
    <col min="43" max="43" width="11.5" style="52" bestFit="1" customWidth="1"/>
    <col min="44" max="44" width="11.1640625" style="52" bestFit="1" customWidth="1"/>
    <col min="45" max="45" width="14.83203125" style="52" bestFit="1" customWidth="1"/>
    <col min="46" max="46" width="8" style="52" bestFit="1" customWidth="1"/>
    <col min="47" max="47" width="8.83203125" style="52" bestFit="1" customWidth="1"/>
    <col min="48" max="48" width="15.83203125" style="52" bestFit="1" customWidth="1"/>
    <col min="49" max="49" width="12.6640625" style="52" bestFit="1" customWidth="1"/>
    <col min="50" max="50" width="12.6640625" style="150" bestFit="1" customWidth="1"/>
    <col min="51" max="51" width="12.6640625" style="93" bestFit="1" customWidth="1"/>
    <col min="52" max="52" width="12.6640625" style="52" bestFit="1" customWidth="1"/>
    <col min="53" max="16384" width="9.1640625" style="52"/>
  </cols>
  <sheetData>
    <row r="1" spans="1:55" ht="31.5" customHeight="1">
      <c r="B1" s="94" t="s">
        <v>139</v>
      </c>
      <c r="D1" s="94"/>
      <c r="E1" s="94"/>
      <c r="F1" s="94"/>
      <c r="G1" s="94"/>
      <c r="H1" s="94"/>
      <c r="I1" s="94"/>
      <c r="K1" s="94"/>
      <c r="L1" s="94"/>
      <c r="M1" s="94"/>
      <c r="O1" s="94"/>
      <c r="P1" s="94"/>
      <c r="Q1" s="94"/>
      <c r="R1" s="95"/>
      <c r="S1" s="95"/>
      <c r="AE1" s="94"/>
      <c r="AF1" s="94"/>
    </row>
    <row r="2" spans="1:55" ht="24.75" customHeight="1">
      <c r="B2" s="73" t="s">
        <v>7</v>
      </c>
      <c r="D2" s="73"/>
      <c r="E2" s="73"/>
      <c r="F2" s="73"/>
      <c r="G2" s="73"/>
      <c r="H2" s="73"/>
      <c r="I2" s="73"/>
      <c r="K2" s="73"/>
      <c r="L2" s="73"/>
      <c r="M2" s="73"/>
      <c r="O2" s="73"/>
      <c r="P2" s="73"/>
      <c r="Q2" s="73"/>
      <c r="R2" s="69"/>
      <c r="AE2" s="73"/>
      <c r="AF2" s="73"/>
    </row>
    <row r="3" spans="1:55" s="57" customFormat="1" ht="16.5" customHeight="1" thickBot="1">
      <c r="A3" s="66"/>
      <c r="B3" s="66"/>
      <c r="D3" s="66"/>
      <c r="E3" s="66"/>
      <c r="F3" s="66"/>
      <c r="G3" s="66"/>
      <c r="H3" s="66"/>
      <c r="I3" s="66"/>
      <c r="K3" s="66"/>
      <c r="L3" s="66"/>
      <c r="M3" s="66"/>
      <c r="O3" s="97"/>
      <c r="P3" s="97"/>
      <c r="Q3" s="66"/>
      <c r="R3" s="66"/>
      <c r="S3" s="151"/>
      <c r="Z3" s="166"/>
      <c r="AE3" s="66"/>
      <c r="AF3" s="66"/>
      <c r="AM3" s="52"/>
      <c r="AX3" s="150"/>
      <c r="AY3" s="93"/>
    </row>
    <row r="4" spans="1:55" ht="26.25" customHeight="1" thickTop="1" thickBot="1">
      <c r="C4" s="65"/>
      <c r="D4" s="152"/>
      <c r="E4" s="152"/>
      <c r="F4" s="152"/>
      <c r="G4" s="152"/>
      <c r="H4" s="152"/>
      <c r="I4" s="152"/>
      <c r="J4" s="65"/>
      <c r="K4" s="152"/>
      <c r="L4" s="152"/>
      <c r="M4" s="152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AA4" s="65"/>
      <c r="AB4" s="65"/>
      <c r="AC4" s="65"/>
      <c r="AD4" s="65"/>
      <c r="AE4" s="65"/>
      <c r="AF4" s="152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153" t="s">
        <v>127</v>
      </c>
      <c r="AY4" s="154" t="s">
        <v>128</v>
      </c>
      <c r="AZ4" s="65"/>
    </row>
    <row r="5" spans="1:55" ht="30" customHeight="1" thickTop="1" thickBot="1">
      <c r="A5" s="284" t="s">
        <v>16</v>
      </c>
      <c r="B5" s="285"/>
      <c r="C5" s="65"/>
      <c r="D5" s="63">
        <f t="shared" ref="D5:AW5" si="0">D25</f>
        <v>0</v>
      </c>
      <c r="E5" s="63">
        <f t="shared" si="0"/>
        <v>0</v>
      </c>
      <c r="F5" s="63">
        <f t="shared" si="0"/>
        <v>0</v>
      </c>
      <c r="G5" s="63">
        <f t="shared" si="0"/>
        <v>0</v>
      </c>
      <c r="H5" s="63">
        <f t="shared" si="0"/>
        <v>0</v>
      </c>
      <c r="I5" s="63">
        <f t="shared" si="0"/>
        <v>0</v>
      </c>
      <c r="J5" s="63">
        <f t="shared" si="0"/>
        <v>0</v>
      </c>
      <c r="K5" s="63">
        <f t="shared" si="0"/>
        <v>0</v>
      </c>
      <c r="L5" s="63">
        <f t="shared" si="0"/>
        <v>0</v>
      </c>
      <c r="M5" s="63">
        <f t="shared" si="0"/>
        <v>0</v>
      </c>
      <c r="N5" s="63">
        <f t="shared" si="0"/>
        <v>0</v>
      </c>
      <c r="O5" s="63">
        <f t="shared" si="0"/>
        <v>0</v>
      </c>
      <c r="P5" s="63">
        <f t="shared" si="0"/>
        <v>0</v>
      </c>
      <c r="Q5" s="63">
        <f t="shared" si="0"/>
        <v>0</v>
      </c>
      <c r="R5" s="63">
        <f t="shared" si="0"/>
        <v>0</v>
      </c>
      <c r="S5" s="63">
        <f t="shared" si="0"/>
        <v>0</v>
      </c>
      <c r="T5" s="63">
        <f t="shared" si="0"/>
        <v>0</v>
      </c>
      <c r="U5" s="63">
        <f t="shared" si="0"/>
        <v>0</v>
      </c>
      <c r="V5" s="63">
        <f t="shared" si="0"/>
        <v>0</v>
      </c>
      <c r="W5" s="63">
        <f t="shared" si="0"/>
        <v>0</v>
      </c>
      <c r="X5" s="63">
        <f t="shared" si="0"/>
        <v>0</v>
      </c>
      <c r="Y5" s="63">
        <f t="shared" si="0"/>
        <v>0</v>
      </c>
      <c r="Z5" s="167">
        <f t="shared" si="0"/>
        <v>0</v>
      </c>
      <c r="AA5" s="63">
        <f t="shared" si="0"/>
        <v>0</v>
      </c>
      <c r="AB5" s="63">
        <f t="shared" si="0"/>
        <v>0</v>
      </c>
      <c r="AC5" s="63">
        <f t="shared" si="0"/>
        <v>0</v>
      </c>
      <c r="AD5" s="63">
        <f t="shared" si="0"/>
        <v>0</v>
      </c>
      <c r="AE5" s="63">
        <f t="shared" si="0"/>
        <v>0</v>
      </c>
      <c r="AF5" s="63">
        <f t="shared" si="0"/>
        <v>0</v>
      </c>
      <c r="AG5" s="63">
        <f t="shared" si="0"/>
        <v>0</v>
      </c>
      <c r="AH5" s="63">
        <f t="shared" si="0"/>
        <v>0</v>
      </c>
      <c r="AI5" s="63">
        <f t="shared" si="0"/>
        <v>0</v>
      </c>
      <c r="AJ5" s="63">
        <f t="shared" si="0"/>
        <v>0</v>
      </c>
      <c r="AK5" s="63">
        <f t="shared" si="0"/>
        <v>0</v>
      </c>
      <c r="AL5" s="63">
        <f t="shared" si="0"/>
        <v>0</v>
      </c>
      <c r="AM5" s="63">
        <f t="shared" si="0"/>
        <v>0</v>
      </c>
      <c r="AN5" s="63">
        <f t="shared" si="0"/>
        <v>0</v>
      </c>
      <c r="AO5" s="63">
        <f t="shared" si="0"/>
        <v>0</v>
      </c>
      <c r="AP5" s="63">
        <f t="shared" si="0"/>
        <v>0</v>
      </c>
      <c r="AQ5" s="63">
        <f t="shared" si="0"/>
        <v>0</v>
      </c>
      <c r="AR5" s="63">
        <f t="shared" si="0"/>
        <v>0</v>
      </c>
      <c r="AS5" s="63"/>
      <c r="AT5" s="63">
        <f t="shared" si="0"/>
        <v>0</v>
      </c>
      <c r="AU5" s="63">
        <f t="shared" si="0"/>
        <v>0</v>
      </c>
      <c r="AV5" s="63">
        <f t="shared" si="0"/>
        <v>0</v>
      </c>
      <c r="AW5" s="63">
        <f t="shared" si="0"/>
        <v>0</v>
      </c>
      <c r="AX5" s="155">
        <f>MAX(D5:AW5)</f>
        <v>0</v>
      </c>
      <c r="AY5" s="156">
        <f>MIN(D5:AX5)</f>
        <v>0</v>
      </c>
      <c r="AZ5" s="63">
        <f>AZ25</f>
        <v>0</v>
      </c>
    </row>
    <row r="6" spans="1:55" s="66" customFormat="1" ht="30" customHeight="1" thickTop="1" thickBot="1">
      <c r="A6" s="286" t="s">
        <v>1</v>
      </c>
      <c r="B6" s="287"/>
      <c r="C6" s="69"/>
      <c r="D6" s="101" t="s">
        <v>5</v>
      </c>
      <c r="E6" s="101" t="s">
        <v>33</v>
      </c>
      <c r="F6" s="101" t="s">
        <v>56</v>
      </c>
      <c r="G6" s="101" t="s">
        <v>35</v>
      </c>
      <c r="H6" s="101" t="s">
        <v>46</v>
      </c>
      <c r="I6" s="102" t="s">
        <v>30</v>
      </c>
      <c r="J6" s="67" t="s">
        <v>57</v>
      </c>
      <c r="K6" s="102" t="s">
        <v>61</v>
      </c>
      <c r="L6" s="67" t="s">
        <v>8</v>
      </c>
      <c r="M6" s="67" t="s">
        <v>39</v>
      </c>
      <c r="N6" s="67" t="s">
        <v>47</v>
      </c>
      <c r="O6" s="67" t="s">
        <v>62</v>
      </c>
      <c r="P6" s="67" t="s">
        <v>34</v>
      </c>
      <c r="Q6" s="67" t="s">
        <v>17</v>
      </c>
      <c r="R6" s="67" t="s">
        <v>6</v>
      </c>
      <c r="S6" s="67" t="s">
        <v>32</v>
      </c>
      <c r="T6" s="67" t="s">
        <v>9</v>
      </c>
      <c r="U6" s="67" t="s">
        <v>45</v>
      </c>
      <c r="V6" s="67" t="s">
        <v>76</v>
      </c>
      <c r="W6" s="67" t="s">
        <v>63</v>
      </c>
      <c r="X6" s="67" t="s">
        <v>58</v>
      </c>
      <c r="Y6" s="67" t="s">
        <v>64</v>
      </c>
      <c r="Z6" s="168" t="s">
        <v>133</v>
      </c>
      <c r="AA6" s="67" t="s">
        <v>44</v>
      </c>
      <c r="AB6" s="67" t="s">
        <v>65</v>
      </c>
      <c r="AC6" s="67" t="s">
        <v>31</v>
      </c>
      <c r="AD6" s="203" t="s">
        <v>140</v>
      </c>
      <c r="AE6" s="67" t="s">
        <v>71</v>
      </c>
      <c r="AF6" s="101" t="s">
        <v>72</v>
      </c>
      <c r="AG6" s="67" t="s">
        <v>73</v>
      </c>
      <c r="AH6" s="67" t="s">
        <v>74</v>
      </c>
      <c r="AI6" s="67" t="s">
        <v>75</v>
      </c>
      <c r="AJ6" s="67" t="s">
        <v>66</v>
      </c>
      <c r="AK6" s="67" t="s">
        <v>67</v>
      </c>
      <c r="AL6" s="67" t="s">
        <v>43</v>
      </c>
      <c r="AM6" s="67" t="s">
        <v>59</v>
      </c>
      <c r="AN6" s="67" t="s">
        <v>40</v>
      </c>
      <c r="AO6" s="67" t="s">
        <v>41</v>
      </c>
      <c r="AP6" s="67" t="s">
        <v>28</v>
      </c>
      <c r="AQ6" s="67" t="s">
        <v>10</v>
      </c>
      <c r="AR6" s="67" t="s">
        <v>38</v>
      </c>
      <c r="AS6" s="67" t="s">
        <v>60</v>
      </c>
      <c r="AT6" s="67" t="s">
        <v>29</v>
      </c>
      <c r="AU6" s="67" t="s">
        <v>68</v>
      </c>
      <c r="AV6" s="67" t="s">
        <v>69</v>
      </c>
      <c r="AW6" s="67" t="s">
        <v>70</v>
      </c>
      <c r="AX6" s="153" t="s">
        <v>127</v>
      </c>
      <c r="AY6" s="154" t="s">
        <v>128</v>
      </c>
      <c r="AZ6" s="67" t="s">
        <v>137</v>
      </c>
    </row>
    <row r="7" spans="1:55" ht="30" customHeight="1" thickTop="1" thickBot="1">
      <c r="A7" s="103" t="s">
        <v>18</v>
      </c>
      <c r="B7" s="104" t="s">
        <v>93</v>
      </c>
      <c r="C7" s="65"/>
      <c r="D7" s="105">
        <f>'3. Därav sectio '!D7/'1.Ant pat totalt'!D26</f>
        <v>1.8555334658714381E-2</v>
      </c>
      <c r="E7" s="105">
        <f>'3. Därav sectio '!E7/'1.Ant pat totalt'!E26</f>
        <v>2.0370370370370372E-2</v>
      </c>
      <c r="F7" s="105">
        <f>'3. Därav sectio '!F7/'1.Ant pat totalt'!F26</f>
        <v>2.3798191337458353E-2</v>
      </c>
      <c r="G7" s="105">
        <f>'3. Därav sectio '!G7/'1.Ant pat totalt'!G26</f>
        <v>2.7593085106382979E-2</v>
      </c>
      <c r="H7" s="105">
        <f>'3. Därav sectio '!H7/'1.Ant pat totalt'!H26</f>
        <v>3.7056643726839596E-2</v>
      </c>
      <c r="I7" s="105">
        <f>'3. Därav sectio '!I7/'1.Ant pat totalt'!I26</f>
        <v>2.6548672566371681E-2</v>
      </c>
      <c r="J7" s="105">
        <f>'3. Därav sectio '!J7/'1.Ant pat totalt'!J26</f>
        <v>2.8406308159467136E-2</v>
      </c>
      <c r="K7" s="105">
        <f>'3. Därav sectio '!K7/'1.Ant pat totalt'!K26</f>
        <v>2.2641509433962263E-2</v>
      </c>
      <c r="L7" s="105">
        <f>'3. Därav sectio '!L7/'1.Ant pat totalt'!L26</f>
        <v>2.9385307346326838E-2</v>
      </c>
      <c r="M7" s="105">
        <f>'3. Därav sectio '!M7/'1.Ant pat totalt'!M26</f>
        <v>2.2417153996101363E-2</v>
      </c>
      <c r="N7" s="105">
        <f>'3. Därav sectio '!N7/'1.Ant pat totalt'!N26</f>
        <v>2.9328287606433301E-2</v>
      </c>
      <c r="O7" s="105">
        <f>'3. Därav sectio '!O7/'1.Ant pat totalt'!O26</f>
        <v>1.962066710268149E-2</v>
      </c>
      <c r="P7" s="105">
        <f>'3. Därav sectio '!P7/'1.Ant pat totalt'!P26</f>
        <v>3.1626506024096383E-2</v>
      </c>
      <c r="Q7" s="105">
        <f>'3. Därav sectio '!Q7/'1.Ant pat totalt'!Q26</f>
        <v>1.7925736235595392E-2</v>
      </c>
      <c r="R7" s="105"/>
      <c r="S7" s="105">
        <f>'3. Därav sectio '!S7/'1.Ant pat totalt'!S26</f>
        <v>1.074743527112848E-2</v>
      </c>
      <c r="T7" s="105">
        <f>'3. Därav sectio '!T7/'1.Ant pat totalt'!T26</f>
        <v>1.226158038147139E-2</v>
      </c>
      <c r="U7" s="105">
        <f>'3. Därav sectio '!U7/'1.Ant pat totalt'!U26</f>
        <v>1.7045454545454544E-2</v>
      </c>
      <c r="V7" s="105">
        <f>'3. Därav sectio '!V7/'1.Ant pat totalt'!V26</f>
        <v>2.1194392317032785E-2</v>
      </c>
      <c r="W7" s="105">
        <f>'3. Därav sectio '!W7/'1.Ant pat totalt'!W26</f>
        <v>2.8846153846153848E-2</v>
      </c>
      <c r="X7" s="105">
        <f>'3. Därav sectio '!X7/'1.Ant pat totalt'!X26</f>
        <v>1.6787658802177859E-2</v>
      </c>
      <c r="Y7" s="105">
        <f>'3. Därav sectio '!Y7/'1.Ant pat totalt'!Y26</f>
        <v>1.7779073156514134E-2</v>
      </c>
      <c r="Z7" s="169">
        <f>'3. Därav sectio '!Z7/'1.Ant pat totalt'!Z26</f>
        <v>2.6455026455026454E-2</v>
      </c>
      <c r="AA7" s="105">
        <f>'3. Därav sectio '!AA7/'1.Ant pat totalt'!AA26</f>
        <v>1.653944020356234E-2</v>
      </c>
      <c r="AB7" s="105">
        <f>'3. Därav sectio '!AB7/'1.Ant pat totalt'!AB26</f>
        <v>2.2736181889455115E-2</v>
      </c>
      <c r="AC7" s="105">
        <f>'3. Därav sectio '!AC7/'1.Ant pat totalt'!AC26</f>
        <v>2.2598870056497175E-2</v>
      </c>
      <c r="AD7" s="105">
        <f>'3. Därav sectio '!AD7/'1.Ant pat totalt'!AD26</f>
        <v>3.0596436870642913E-2</v>
      </c>
      <c r="AE7" s="105">
        <f>'3. Därav sectio '!AE7/'1.Ant pat totalt'!AE26</f>
        <v>2.816483842276905E-2</v>
      </c>
      <c r="AF7" s="105">
        <f>'3. Därav sectio '!AF7/'1.Ant pat totalt'!AF26</f>
        <v>3.1935800851621357E-2</v>
      </c>
      <c r="AG7" s="105">
        <f>'3. Därav sectio '!AG7/'1.Ant pat totalt'!AG26</f>
        <v>2.1188291830493665E-2</v>
      </c>
      <c r="AH7" s="105">
        <f>'3. Därav sectio '!AH7/'1.Ant pat totalt'!AH26</f>
        <v>2.021527960094513E-2</v>
      </c>
      <c r="AI7" s="105">
        <f>'3. Därav sectio '!AI7/'1.Ant pat totalt'!AI26</f>
        <v>2.2228358415021399E-2</v>
      </c>
      <c r="AJ7" s="105">
        <f>'3. Därav sectio '!AJ7/'1.Ant pat totalt'!AJ26</f>
        <v>2.4246395806028834E-2</v>
      </c>
      <c r="AK7" s="105">
        <f>'3. Därav sectio '!AK7/'1.Ant pat totalt'!AK26</f>
        <v>2.3642172523961662E-2</v>
      </c>
      <c r="AL7" s="105">
        <f>'3. Därav sectio '!AL7/'1.Ant pat totalt'!AL26</f>
        <v>2.0749279538904899E-2</v>
      </c>
      <c r="AM7" s="105">
        <f>'3. Därav sectio '!AM7/'1.Ant pat totalt'!AM26</f>
        <v>2.729145211122554E-2</v>
      </c>
      <c r="AN7" s="105">
        <f>'3. Därav sectio '!AN7/'1.Ant pat totalt'!AN26</f>
        <v>2.6254102203469291E-2</v>
      </c>
      <c r="AO7" s="105">
        <f>'3. Därav sectio '!AO7/'1.Ant pat totalt'!AO26</f>
        <v>2.835538752362949E-2</v>
      </c>
      <c r="AP7" s="105">
        <f>'3. Därav sectio '!AP7/'1.Ant pat totalt'!AP26</f>
        <v>2.1810250817884406E-2</v>
      </c>
      <c r="AQ7" s="105">
        <f>'3. Därav sectio '!AQ7/'1.Ant pat totalt'!AQ26</f>
        <v>2.5882352941176471E-2</v>
      </c>
      <c r="AR7" s="105">
        <f>'3. Därav sectio '!AR7/'1.Ant pat totalt'!AR26</f>
        <v>2.5438294946717083E-2</v>
      </c>
      <c r="AS7" s="105"/>
      <c r="AT7" s="105">
        <f>'3. Därav sectio '!AT7/'1.Ant pat totalt'!AT26</f>
        <v>3.4538152610441769E-2</v>
      </c>
      <c r="AU7" s="105">
        <f>'3. Därav sectio '!AU7/'1.Ant pat totalt'!AU26</f>
        <v>1.5013966480446927E-2</v>
      </c>
      <c r="AV7" s="105">
        <f>'3. Därav sectio '!AV7/'1.Ant pat totalt'!AV26</f>
        <v>2.4734982332155476E-2</v>
      </c>
      <c r="AW7" s="105">
        <f>'3. Därav sectio '!AW7/'1.Ant pat totalt'!AW26</f>
        <v>1.2753188297074268E-2</v>
      </c>
      <c r="AX7" s="155">
        <f>MAX(D7:AW7)</f>
        <v>3.7056643726839596E-2</v>
      </c>
      <c r="AY7" s="155">
        <f>MIN(D7:AX7)</f>
        <v>1.074743527112848E-2</v>
      </c>
      <c r="AZ7" s="105">
        <f>'3. Därav sectio '!AZ7/'1.Ant pat totalt'!AZ26</f>
        <v>2.3652539836572558E-2</v>
      </c>
      <c r="BB7" s="3">
        <v>1</v>
      </c>
      <c r="BC7" s="261">
        <f>AZ7</f>
        <v>2.3652539836572558E-2</v>
      </c>
    </row>
    <row r="8" spans="1:55" ht="30" customHeight="1" thickTop="1" thickBot="1">
      <c r="A8" s="106" t="s">
        <v>26</v>
      </c>
      <c r="B8" s="107" t="s">
        <v>94</v>
      </c>
      <c r="C8" s="65"/>
      <c r="D8" s="108">
        <f>'3. Därav sectio '!D8/'1.Ant pat totalt'!D26</f>
        <v>9.6090125911199465E-3</v>
      </c>
      <c r="E8" s="108">
        <f>'3. Därav sectio '!E8/'1.Ant pat totalt'!E26</f>
        <v>6.4814814814814813E-3</v>
      </c>
      <c r="F8" s="108">
        <f>'3. Därav sectio '!F8/'1.Ant pat totalt'!F26</f>
        <v>1.9038553069966681E-2</v>
      </c>
      <c r="G8" s="108">
        <f>'3. Därav sectio '!G8/'1.Ant pat totalt'!G26</f>
        <v>1.8949468085106384E-2</v>
      </c>
      <c r="H8" s="108">
        <f>'3. Därav sectio '!H8/'1.Ant pat totalt'!H26</f>
        <v>2.170460561143462E-2</v>
      </c>
      <c r="I8" s="108">
        <f>'3. Därav sectio '!I8/'1.Ant pat totalt'!I26</f>
        <v>2.1238938053097345E-2</v>
      </c>
      <c r="J8" s="108">
        <f>'3. Därav sectio '!J8/'1.Ant pat totalt'!J26</f>
        <v>1.4692918013517485E-2</v>
      </c>
      <c r="K8" s="108">
        <f>'3. Därav sectio '!K8/'1.Ant pat totalt'!K26</f>
        <v>2.2102425876010783E-2</v>
      </c>
      <c r="L8" s="108">
        <f>'3. Därav sectio '!L8/'1.Ant pat totalt'!L26</f>
        <v>1.4392803598200899E-2</v>
      </c>
      <c r="M8" s="108">
        <f>'3. Därav sectio '!M8/'1.Ant pat totalt'!M26</f>
        <v>3.5087719298245612E-2</v>
      </c>
      <c r="N8" s="108">
        <f>'3. Därav sectio '!N8/'1.Ant pat totalt'!N26</f>
        <v>1.5137180700094607E-2</v>
      </c>
      <c r="O8" s="108">
        <f>'3. Därav sectio '!O8/'1.Ant pat totalt'!O26</f>
        <v>1.896664486592544E-2</v>
      </c>
      <c r="P8" s="108">
        <f>'3. Därav sectio '!P8/'1.Ant pat totalt'!P26</f>
        <v>1.5060240963855422E-2</v>
      </c>
      <c r="Q8" s="108">
        <f>'3. Därav sectio '!Q8/'1.Ant pat totalt'!Q26</f>
        <v>1.4084507042253521E-2</v>
      </c>
      <c r="R8" s="108"/>
      <c r="S8" s="108">
        <f>'3. Därav sectio '!S8/'1.Ant pat totalt'!S26</f>
        <v>1.6609672691744015E-2</v>
      </c>
      <c r="T8" s="108">
        <f>'3. Därav sectio '!T8/'1.Ant pat totalt'!T26</f>
        <v>1.0217983651226158E-2</v>
      </c>
      <c r="U8" s="108">
        <f>'3. Därav sectio '!U8/'1.Ant pat totalt'!U26</f>
        <v>2.1694214876033058E-2</v>
      </c>
      <c r="V8" s="108">
        <f>'3. Därav sectio '!V8/'1.Ant pat totalt'!V26</f>
        <v>1.6558118997681864E-2</v>
      </c>
      <c r="W8" s="108">
        <f>'3. Därav sectio '!W8/'1.Ant pat totalt'!W26</f>
        <v>1.6025641025641024E-2</v>
      </c>
      <c r="X8" s="108">
        <f>'3. Därav sectio '!X8/'1.Ant pat totalt'!X26</f>
        <v>9.5281306715063515E-3</v>
      </c>
      <c r="Y8" s="108">
        <f>'3. Därav sectio '!Y8/'1.Ant pat totalt'!Y26</f>
        <v>1.3407169921305742E-2</v>
      </c>
      <c r="Z8" s="170">
        <f>'3. Därav sectio '!Z8/'1.Ant pat totalt'!Z26</f>
        <v>1.7989417989417989E-2</v>
      </c>
      <c r="AA8" s="108">
        <f>'3. Därav sectio '!AA8/'1.Ant pat totalt'!AA26</f>
        <v>1.5267175572519083E-2</v>
      </c>
      <c r="AB8" s="108">
        <f>'3. Därav sectio '!AB8/'1.Ant pat totalt'!AB26</f>
        <v>1.9208153665229322E-2</v>
      </c>
      <c r="AC8" s="108">
        <f>'3. Därav sectio '!AC8/'1.Ant pat totalt'!AC26</f>
        <v>1.977401129943503E-2</v>
      </c>
      <c r="AD8" s="108">
        <f>'3. Därav sectio '!AD8/'1.Ant pat totalt'!AD26</f>
        <v>1.8977536793183578E-2</v>
      </c>
      <c r="AE8" s="108">
        <f>'3. Därav sectio '!AE8/'1.Ant pat totalt'!AE26</f>
        <v>2.0456566854432257E-2</v>
      </c>
      <c r="AF8" s="108">
        <f>'3. Därav sectio '!AF8/'1.Ant pat totalt'!AF26</f>
        <v>2.7677694071405176E-2</v>
      </c>
      <c r="AG8" s="108">
        <f>'3. Därav sectio '!AG8/'1.Ant pat totalt'!AG26</f>
        <v>2.5338575797291395E-2</v>
      </c>
      <c r="AH8" s="108">
        <f>'3. Därav sectio '!AH8/'1.Ant pat totalt'!AH26</f>
        <v>2.7566290364925177E-2</v>
      </c>
      <c r="AI8" s="108">
        <f>'3. Därav sectio '!AI8/'1.Ant pat totalt'!AI26</f>
        <v>2.844125362418887E-2</v>
      </c>
      <c r="AJ8" s="108">
        <f>'3. Därav sectio '!AJ8/'1.Ant pat totalt'!AJ26</f>
        <v>2.2935779816513763E-2</v>
      </c>
      <c r="AK8" s="108">
        <f>'3. Därav sectio '!AK8/'1.Ant pat totalt'!AK26</f>
        <v>2.1725239616613417E-2</v>
      </c>
      <c r="AL8" s="108">
        <f>'3. Därav sectio '!AL8/'1.Ant pat totalt'!AL26</f>
        <v>1.9596541786743516E-2</v>
      </c>
      <c r="AM8" s="108">
        <f>'3. Därav sectio '!AM8/'1.Ant pat totalt'!AM26</f>
        <v>2.7033985581874358E-2</v>
      </c>
      <c r="AN8" s="108">
        <f>'3. Därav sectio '!AN8/'1.Ant pat totalt'!AN26</f>
        <v>2.6722925457102673E-2</v>
      </c>
      <c r="AO8" s="108">
        <f>'3. Därav sectio '!AO8/'1.Ant pat totalt'!AO26</f>
        <v>2.4574669187145556E-2</v>
      </c>
      <c r="AP8" s="108">
        <f>'3. Därav sectio '!AP8/'1.Ant pat totalt'!AP26</f>
        <v>1.4176663031624863E-2</v>
      </c>
      <c r="AQ8" s="108">
        <f>'3. Därav sectio '!AQ8/'1.Ant pat totalt'!AQ26</f>
        <v>1.7647058823529412E-2</v>
      </c>
      <c r="AR8" s="108">
        <f>'3. Därav sectio '!AR8/'1.Ant pat totalt'!AR26</f>
        <v>1.8219319353729804E-2</v>
      </c>
      <c r="AS8" s="108"/>
      <c r="AT8" s="108">
        <f>'3. Därav sectio '!AT8/'1.Ant pat totalt'!AT26</f>
        <v>1.8473895582329317E-2</v>
      </c>
      <c r="AU8" s="108">
        <f>'3. Därav sectio '!AU8/'1.Ant pat totalt'!AU26</f>
        <v>1.6410614525139665E-2</v>
      </c>
      <c r="AV8" s="108">
        <f>'3. Därav sectio '!AV8/'1.Ant pat totalt'!AV26</f>
        <v>1.5901060070671377E-2</v>
      </c>
      <c r="AW8" s="108">
        <f>'3. Därav sectio '!AW8/'1.Ant pat totalt'!AW26</f>
        <v>1.72543135783946E-2</v>
      </c>
      <c r="AX8" s="155">
        <f t="shared" ref="AX8:AX24" si="1">MAX(D8:AW8)</f>
        <v>3.5087719298245612E-2</v>
      </c>
      <c r="AY8" s="155">
        <f t="shared" ref="AY8:AY24" si="2">MIN(D8:AX8)</f>
        <v>6.4814814814814813E-3</v>
      </c>
      <c r="AZ8" s="108">
        <f>'3. Därav sectio '!AZ8/'1.Ant pat totalt'!AZ26</f>
        <v>1.9426280801356756E-2</v>
      </c>
      <c r="BB8" s="3">
        <v>2</v>
      </c>
      <c r="BC8" s="261">
        <f>SUM(AZ8:AZ9)</f>
        <v>3.3556133970597569E-2</v>
      </c>
    </row>
    <row r="9" spans="1:55" ht="30" customHeight="1" thickTop="1" thickBot="1">
      <c r="A9" s="109" t="s">
        <v>13</v>
      </c>
      <c r="B9" s="110" t="s">
        <v>95</v>
      </c>
      <c r="C9" s="65"/>
      <c r="D9" s="111">
        <f>'3. Därav sectio '!D9/'1.Ant pat totalt'!D26</f>
        <v>9.2776673293571907E-3</v>
      </c>
      <c r="E9" s="111">
        <f>'3. Därav sectio '!E9/'1.Ant pat totalt'!E26</f>
        <v>8.3333333333333332E-3</v>
      </c>
      <c r="F9" s="111">
        <f>'3. Därav sectio '!F9/'1.Ant pat totalt'!F26</f>
        <v>1.2375059495478343E-2</v>
      </c>
      <c r="G9" s="111">
        <f>'3. Därav sectio '!G9/'1.Ant pat totalt'!G26</f>
        <v>1.4295212765957447E-2</v>
      </c>
      <c r="H9" s="111">
        <f>'3. Därav sectio '!H9/'1.Ant pat totalt'!H26</f>
        <v>1.3234515616728428E-2</v>
      </c>
      <c r="I9" s="111">
        <f>'3. Därav sectio '!I9/'1.Ant pat totalt'!I26</f>
        <v>8.8495575221238937E-3</v>
      </c>
      <c r="J9" s="111">
        <f>'3. Därav sectio '!J9/'1.Ant pat totalt'!J26</f>
        <v>1.2342051131354687E-2</v>
      </c>
      <c r="K9" s="111">
        <f>'3. Därav sectio '!K9/'1.Ant pat totalt'!K26</f>
        <v>1.4016172506738544E-2</v>
      </c>
      <c r="L9" s="111">
        <f>'3. Därav sectio '!L9/'1.Ant pat totalt'!L26</f>
        <v>8.3958020989505239E-3</v>
      </c>
      <c r="M9" s="111">
        <f>'3. Därav sectio '!M9/'1.Ant pat totalt'!M26</f>
        <v>7.7972709551656916E-3</v>
      </c>
      <c r="N9" s="111">
        <f>'3. Därav sectio '!N9/'1.Ant pat totalt'!N26</f>
        <v>8.9877010406811727E-3</v>
      </c>
      <c r="O9" s="111">
        <f>'3. Därav sectio '!O9/'1.Ant pat totalt'!O26</f>
        <v>1.1772400261608895E-2</v>
      </c>
      <c r="P9" s="111">
        <f>'3. Därav sectio '!P9/'1.Ant pat totalt'!P26</f>
        <v>1.355421686746988E-2</v>
      </c>
      <c r="Q9" s="111">
        <f>'3. Därav sectio '!Q9/'1.Ant pat totalt'!Q26</f>
        <v>1.088348271446863E-2</v>
      </c>
      <c r="R9" s="111"/>
      <c r="S9" s="111">
        <f>'3. Därav sectio '!S9/'1.Ant pat totalt'!S26</f>
        <v>7.816316560820713E-3</v>
      </c>
      <c r="T9" s="111">
        <f>'3. Därav sectio '!T9/'1.Ant pat totalt'!T26</f>
        <v>6.1307901907356951E-3</v>
      </c>
      <c r="U9" s="111">
        <f>'3. Därav sectio '!U9/'1.Ant pat totalt'!U26</f>
        <v>1.1363636363636364E-2</v>
      </c>
      <c r="V9" s="111">
        <f>'3. Därav sectio '!V9/'1.Ant pat totalt'!V26</f>
        <v>1.324649519814549E-2</v>
      </c>
      <c r="W9" s="111">
        <f>'3. Därav sectio '!W9/'1.Ant pat totalt'!W26</f>
        <v>1.282051282051282E-2</v>
      </c>
      <c r="X9" s="111">
        <f>'3. Därav sectio '!X9/'1.Ant pat totalt'!X26</f>
        <v>8.6206896551724137E-3</v>
      </c>
      <c r="Y9" s="111">
        <f>'3. Därav sectio '!Y9/'1.Ant pat totalt'!Y26</f>
        <v>8.7438064704167887E-3</v>
      </c>
      <c r="Z9" s="171">
        <f>'3. Därav sectio '!Z9/'1.Ant pat totalt'!Z26</f>
        <v>1.0582010582010581E-2</v>
      </c>
      <c r="AA9" s="111">
        <f>'3. Därav sectio '!AA9/'1.Ant pat totalt'!AA26</f>
        <v>7.6335877862595417E-3</v>
      </c>
      <c r="AB9" s="111">
        <f>'3. Därav sectio '!AB9/'1.Ant pat totalt'!AB26</f>
        <v>9.8000784006272053E-3</v>
      </c>
      <c r="AC9" s="111">
        <f>'3. Därav sectio '!AC9/'1.Ant pat totalt'!AC26</f>
        <v>0</v>
      </c>
      <c r="AD9" s="111">
        <f>'3. Därav sectio '!AD9/'1.Ant pat totalt'!AD26</f>
        <v>2.2850503485670023E-2</v>
      </c>
      <c r="AE9" s="111">
        <f>'3. Därav sectio '!AE9/'1.Ant pat totalt'!AE26</f>
        <v>2.2531870738215238E-2</v>
      </c>
      <c r="AF9" s="111">
        <f>'3. Därav sectio '!AF9/'1.Ant pat totalt'!AF26</f>
        <v>3.1444480838519487E-2</v>
      </c>
      <c r="AG9" s="111">
        <f>'3. Därav sectio '!AG9/'1.Ant pat totalt'!AG26</f>
        <v>1.6382699868938401E-2</v>
      </c>
      <c r="AH9" s="111">
        <f>'3. Därav sectio '!AH9/'1.Ant pat totalt'!AH26</f>
        <v>2.2053032291940142E-2</v>
      </c>
      <c r="AI9" s="111">
        <f>'3. Därav sectio '!AI9/'1.Ant pat totalt'!AI26</f>
        <v>2.3885130470799393E-2</v>
      </c>
      <c r="AJ9" s="111">
        <f>'3. Därav sectio '!AJ9/'1.Ant pat totalt'!AJ26</f>
        <v>1.310615989515072E-2</v>
      </c>
      <c r="AK9" s="111">
        <f>'3. Därav sectio '!AK9/'1.Ant pat totalt'!AK26</f>
        <v>1.8530351437699679E-2</v>
      </c>
      <c r="AL9" s="111">
        <f>'3. Därav sectio '!AL9/'1.Ant pat totalt'!AL26</f>
        <v>1.4985590778097982E-2</v>
      </c>
      <c r="AM9" s="111">
        <f>'3. Därav sectio '!AM9/'1.Ant pat totalt'!AM26</f>
        <v>1.3130792996910402E-2</v>
      </c>
      <c r="AN9" s="111">
        <f>'3. Därav sectio '!AN9/'1.Ant pat totalt'!AN26</f>
        <v>1.0314111579934365E-2</v>
      </c>
      <c r="AO9" s="111">
        <f>'3. Därav sectio '!AO9/'1.Ant pat totalt'!AO26</f>
        <v>1.7013232514177693E-2</v>
      </c>
      <c r="AP9" s="111">
        <f>'3. Därav sectio '!AP9/'1.Ant pat totalt'!AP26</f>
        <v>7.6335877862595417E-3</v>
      </c>
      <c r="AQ9" s="111">
        <f>'3. Därav sectio '!AQ9/'1.Ant pat totalt'!AQ26</f>
        <v>7.058823529411765E-3</v>
      </c>
      <c r="AR9" s="111">
        <f>'3. Därav sectio '!AR9/'1.Ant pat totalt'!AR26</f>
        <v>9.2815400481265041E-3</v>
      </c>
      <c r="AS9" s="111"/>
      <c r="AT9" s="111">
        <f>'3. Därav sectio '!AT9/'1.Ant pat totalt'!AT26</f>
        <v>5.6224899598393578E-3</v>
      </c>
      <c r="AU9" s="111">
        <f>'3. Därav sectio '!AU9/'1.Ant pat totalt'!AU26</f>
        <v>7.3324022346368716E-3</v>
      </c>
      <c r="AV9" s="111">
        <f>'3. Därav sectio '!AV9/'1.Ant pat totalt'!AV26</f>
        <v>1.2367491166077738E-2</v>
      </c>
      <c r="AW9" s="111">
        <f>'3. Därav sectio '!AW9/'1.Ant pat totalt'!AW26</f>
        <v>7.5018754688672166E-3</v>
      </c>
      <c r="AX9" s="155">
        <f t="shared" si="1"/>
        <v>3.1444480838519487E-2</v>
      </c>
      <c r="AY9" s="155">
        <f t="shared" si="2"/>
        <v>0</v>
      </c>
      <c r="AZ9" s="111">
        <f>'3. Därav sectio '!AZ9/'1.Ant pat totalt'!AZ26</f>
        <v>1.4129853169240815E-2</v>
      </c>
      <c r="BB9" s="3"/>
      <c r="BC9" s="3"/>
    </row>
    <row r="10" spans="1:55" ht="30" customHeight="1" thickTop="1" thickBot="1">
      <c r="A10" s="112" t="s">
        <v>19</v>
      </c>
      <c r="B10" s="113" t="s">
        <v>96</v>
      </c>
      <c r="C10" s="65"/>
      <c r="D10" s="114">
        <f>'3. Därav sectio '!D10/'1.Ant pat totalt'!D26</f>
        <v>7.2895957587806497E-3</v>
      </c>
      <c r="E10" s="114">
        <f>'3. Därav sectio '!E10/'1.Ant pat totalt'!E26</f>
        <v>9.2592592592592587E-3</v>
      </c>
      <c r="F10" s="114">
        <f>'3. Därav sectio '!F10/'1.Ant pat totalt'!F26</f>
        <v>7.139457401237506E-3</v>
      </c>
      <c r="G10" s="114">
        <f>'3. Därav sectio '!G10/'1.Ant pat totalt'!G26</f>
        <v>1.0970744680851064E-2</v>
      </c>
      <c r="H10" s="114">
        <f>'3. Därav sectio '!H10/'1.Ant pat totalt'!H26</f>
        <v>1.0058231868713605E-2</v>
      </c>
      <c r="I10" s="114">
        <f>'3. Därav sectio '!I10/'1.Ant pat totalt'!I26</f>
        <v>8.8495575221238937E-3</v>
      </c>
      <c r="J10" s="114">
        <f>'3. Därav sectio '!J10/'1.Ant pat totalt'!J26</f>
        <v>5.289450484866294E-3</v>
      </c>
      <c r="K10" s="114">
        <f>'3. Därav sectio '!K10/'1.Ant pat totalt'!K26</f>
        <v>5.9299191374663071E-3</v>
      </c>
      <c r="L10" s="114">
        <f>'3. Därav sectio '!L10/'1.Ant pat totalt'!L26</f>
        <v>8.3958020989505239E-3</v>
      </c>
      <c r="M10" s="114">
        <f>'3. Därav sectio '!M10/'1.Ant pat totalt'!M26</f>
        <v>7.7972709551656916E-3</v>
      </c>
      <c r="N10" s="114">
        <f>'3. Därav sectio '!N10/'1.Ant pat totalt'!N26</f>
        <v>5.6764427625354778E-3</v>
      </c>
      <c r="O10" s="114">
        <f>'3. Därav sectio '!O10/'1.Ant pat totalt'!O26</f>
        <v>4.5781556572923477E-3</v>
      </c>
      <c r="P10" s="114">
        <f>'3. Därav sectio '!P10/'1.Ant pat totalt'!P26</f>
        <v>7.5301204819277108E-3</v>
      </c>
      <c r="Q10" s="114">
        <f>'3. Därav sectio '!Q10/'1.Ant pat totalt'!Q26</f>
        <v>5.7618437900128043E-3</v>
      </c>
      <c r="R10" s="114"/>
      <c r="S10" s="114">
        <f>'3. Därav sectio '!S10/'1.Ant pat totalt'!S26</f>
        <v>5.3737176355642402E-3</v>
      </c>
      <c r="T10" s="114">
        <f>'3. Därav sectio '!T10/'1.Ant pat totalt'!T26</f>
        <v>3.4059945504087193E-3</v>
      </c>
      <c r="U10" s="114">
        <f>'3. Därav sectio '!U10/'1.Ant pat totalt'!U26</f>
        <v>3.6157024793388431E-3</v>
      </c>
      <c r="V10" s="114">
        <f>'3. Därav sectio '!V10/'1.Ant pat totalt'!V26</f>
        <v>8.05828457887184E-3</v>
      </c>
      <c r="W10" s="114">
        <f>'3. Därav sectio '!W10/'1.Ant pat totalt'!W26</f>
        <v>6.41025641025641E-3</v>
      </c>
      <c r="X10" s="114">
        <f>'3. Därav sectio '!X10/'1.Ant pat totalt'!X26</f>
        <v>4.0834845735027219E-3</v>
      </c>
      <c r="Y10" s="114">
        <f>'3. Därav sectio '!Y10/'1.Ant pat totalt'!Y26</f>
        <v>1.0201107548819586E-2</v>
      </c>
      <c r="Z10" s="172">
        <f>'3. Därav sectio '!Z10/'1.Ant pat totalt'!Z26</f>
        <v>1.3756613756613757E-2</v>
      </c>
      <c r="AA10" s="114">
        <f>'3. Därav sectio '!AA10/'1.Ant pat totalt'!AA26</f>
        <v>3.8167938931297708E-3</v>
      </c>
      <c r="AB10" s="114">
        <f>'3. Därav sectio '!AB10/'1.Ant pat totalt'!AB26</f>
        <v>5.0960407683261462E-3</v>
      </c>
      <c r="AC10" s="114">
        <f>'3. Därav sectio '!AC10/'1.Ant pat totalt'!AC26</f>
        <v>0</v>
      </c>
      <c r="AD10" s="114">
        <f>'3. Därav sectio '!AD10/'1.Ant pat totalt'!AD26</f>
        <v>4.6475600309837332E-3</v>
      </c>
      <c r="AE10" s="114">
        <f>'3. Därav sectio '!AE10/'1.Ant pat totalt'!AE26</f>
        <v>5.3364957011562408E-3</v>
      </c>
      <c r="AF10" s="114">
        <f>'3. Därav sectio '!AF10/'1.Ant pat totalt'!AF26</f>
        <v>7.0422535211267607E-3</v>
      </c>
      <c r="AG10" s="114">
        <f>'3. Därav sectio '!AG10/'1.Ant pat totalt'!AG26</f>
        <v>8.3005679335954562E-3</v>
      </c>
      <c r="AH10" s="114">
        <f>'3. Därav sectio '!AH10/'1.Ant pat totalt'!AH26</f>
        <v>6.5634024678393283E-3</v>
      </c>
      <c r="AI10" s="114">
        <f>'3. Därav sectio '!AI10/'1.Ant pat totalt'!AI26</f>
        <v>4.0038658014634821E-3</v>
      </c>
      <c r="AJ10" s="114">
        <f>'3. Därav sectio '!AJ10/'1.Ant pat totalt'!AJ26</f>
        <v>6.55307994757536E-3</v>
      </c>
      <c r="AK10" s="114">
        <f>'3. Därav sectio '!AK10/'1.Ant pat totalt'!AK26</f>
        <v>7.6677316293929714E-3</v>
      </c>
      <c r="AL10" s="114">
        <f>'3. Därav sectio '!AL10/'1.Ant pat totalt'!AL26</f>
        <v>5.763688760806916E-3</v>
      </c>
      <c r="AM10" s="114">
        <f>'3. Därav sectio '!AM10/'1.Ant pat totalt'!AM26</f>
        <v>3.8619979402677654E-3</v>
      </c>
      <c r="AN10" s="114">
        <f>'3. Därav sectio '!AN10/'1.Ant pat totalt'!AN26</f>
        <v>7.0323488045007029E-3</v>
      </c>
      <c r="AO10" s="114">
        <f>'3. Därav sectio '!AO10/'1.Ant pat totalt'!AO26</f>
        <v>9.4517958412098299E-3</v>
      </c>
      <c r="AP10" s="114">
        <f>'3. Därav sectio '!AP10/'1.Ant pat totalt'!AP26</f>
        <v>7.6335877862595417E-3</v>
      </c>
      <c r="AQ10" s="114">
        <f>'3. Därav sectio '!AQ10/'1.Ant pat totalt'!AQ26</f>
        <v>4.7058823529411761E-3</v>
      </c>
      <c r="AR10" s="114">
        <f>'3. Därav sectio '!AR10/'1.Ant pat totalt'!AR26</f>
        <v>6.5314541079408732E-3</v>
      </c>
      <c r="AS10" s="114"/>
      <c r="AT10" s="114">
        <f>'3. Därav sectio '!AT10/'1.Ant pat totalt'!AT26</f>
        <v>4.0160642570281121E-3</v>
      </c>
      <c r="AU10" s="114">
        <f>'3. Därav sectio '!AU10/'1.Ant pat totalt'!AU26</f>
        <v>3.1424581005586594E-3</v>
      </c>
      <c r="AV10" s="114">
        <f>'3. Därav sectio '!AV10/'1.Ant pat totalt'!AV26</f>
        <v>1.2367491166077738E-2</v>
      </c>
      <c r="AW10" s="114">
        <f>'3. Därav sectio '!AW10/'1.Ant pat totalt'!AW26</f>
        <v>2.2505626406601649E-3</v>
      </c>
      <c r="AX10" s="155">
        <f t="shared" si="1"/>
        <v>1.3756613756613757E-2</v>
      </c>
      <c r="AY10" s="155">
        <f t="shared" si="2"/>
        <v>0</v>
      </c>
      <c r="AZ10" s="114">
        <f>'3. Därav sectio '!AZ10/'1.Ant pat totalt'!AZ26</f>
        <v>6.348457778221162E-3</v>
      </c>
      <c r="BB10" s="3">
        <v>3</v>
      </c>
      <c r="BC10" s="261">
        <f>AZ10</f>
        <v>6.348457778221162E-3</v>
      </c>
    </row>
    <row r="11" spans="1:55" ht="30" customHeight="1" thickTop="1" thickBot="1">
      <c r="A11" s="115" t="s">
        <v>27</v>
      </c>
      <c r="B11" s="116" t="s">
        <v>97</v>
      </c>
      <c r="C11" s="65"/>
      <c r="D11" s="117">
        <f>'3. Därav sectio '!D11/'1.Ant pat totalt'!D26</f>
        <v>2.982107355864811E-3</v>
      </c>
      <c r="E11" s="117">
        <f>'3. Därav sectio '!E11/'1.Ant pat totalt'!E26</f>
        <v>1.8518518518518519E-3</v>
      </c>
      <c r="F11" s="117">
        <f>'3. Därav sectio '!F11/'1.Ant pat totalt'!F26</f>
        <v>5.235602094240838E-3</v>
      </c>
      <c r="G11" s="117">
        <f>'3. Därav sectio '!G11/'1.Ant pat totalt'!G26</f>
        <v>3.6569148936170214E-3</v>
      </c>
      <c r="H11" s="117">
        <f>'3. Därav sectio '!H11/'1.Ant pat totalt'!H26</f>
        <v>6.3525674960296452E-3</v>
      </c>
      <c r="I11" s="117">
        <f>'3. Därav sectio '!I11/'1.Ant pat totalt'!I26</f>
        <v>1.7699115044247787E-3</v>
      </c>
      <c r="J11" s="117">
        <f>'3. Därav sectio '!J11/'1.Ant pat totalt'!J26</f>
        <v>3.5263003232441962E-3</v>
      </c>
      <c r="K11" s="117">
        <f>'3. Därav sectio '!K11/'1.Ant pat totalt'!K26</f>
        <v>4.3126684636118602E-3</v>
      </c>
      <c r="L11" s="117">
        <f>'3. Därav sectio '!L11/'1.Ant pat totalt'!L26</f>
        <v>2.9985007496251873E-3</v>
      </c>
      <c r="M11" s="117">
        <f>'3. Därav sectio '!M11/'1.Ant pat totalt'!M26</f>
        <v>3.8986354775828458E-3</v>
      </c>
      <c r="N11" s="117">
        <f>'3. Därav sectio '!N11/'1.Ant pat totalt'!N26</f>
        <v>3.7842951750236518E-3</v>
      </c>
      <c r="O11" s="117">
        <f>'3. Därav sectio '!O11/'1.Ant pat totalt'!O26</f>
        <v>5.232177894048398E-3</v>
      </c>
      <c r="P11" s="117">
        <f>'3. Därav sectio '!P11/'1.Ant pat totalt'!P26</f>
        <v>3.0120481927710845E-3</v>
      </c>
      <c r="Q11" s="117">
        <f>'3. Därav sectio '!Q11/'1.Ant pat totalt'!Q26</f>
        <v>5.7618437900128043E-3</v>
      </c>
      <c r="R11" s="117"/>
      <c r="S11" s="117">
        <f>'3. Därav sectio '!S11/'1.Ant pat totalt'!S26</f>
        <v>5.3737176355642402E-3</v>
      </c>
      <c r="T11" s="117">
        <f>'3. Därav sectio '!T11/'1.Ant pat totalt'!T26</f>
        <v>2.3841961852861036E-3</v>
      </c>
      <c r="U11" s="117">
        <f>'3. Därav sectio '!U11/'1.Ant pat totalt'!U26</f>
        <v>3.0991735537190084E-3</v>
      </c>
      <c r="V11" s="117">
        <f>'3. Därav sectio '!V11/'1.Ant pat totalt'!V26</f>
        <v>3.4220112595209186E-3</v>
      </c>
      <c r="W11" s="117">
        <f>'3. Därav sectio '!W11/'1.Ant pat totalt'!W26</f>
        <v>0</v>
      </c>
      <c r="X11" s="117">
        <f>'3. Därav sectio '!X11/'1.Ant pat totalt'!X26</f>
        <v>2.7223230490018148E-3</v>
      </c>
      <c r="Y11" s="117">
        <f>'3. Därav sectio '!Y11/'1.Ant pat totalt'!Y26</f>
        <v>2.9146021568055959E-3</v>
      </c>
      <c r="Z11" s="173">
        <f>'3. Därav sectio '!Z11/'1.Ant pat totalt'!Z26</f>
        <v>3.1746031746031746E-3</v>
      </c>
      <c r="AA11" s="117">
        <f>'3. Därav sectio '!AA11/'1.Ant pat totalt'!AA26</f>
        <v>1.2722646310432571E-3</v>
      </c>
      <c r="AB11" s="117">
        <f>'3. Därav sectio '!AB11/'1.Ant pat totalt'!AB26</f>
        <v>5.0960407683261462E-3</v>
      </c>
      <c r="AC11" s="117">
        <f>'3. Därav sectio '!AC11/'1.Ant pat totalt'!AC26</f>
        <v>2.8248587570621469E-3</v>
      </c>
      <c r="AD11" s="117">
        <f>'3. Därav sectio '!AD11/'1.Ant pat totalt'!AD26</f>
        <v>1.1618900077459333E-3</v>
      </c>
      <c r="AE11" s="117">
        <f>'3. Därav sectio '!AE11/'1.Ant pat totalt'!AE26</f>
        <v>1.7788319003854136E-3</v>
      </c>
      <c r="AF11" s="117">
        <f>'3. Därav sectio '!AF11/'1.Ant pat totalt'!AF26</f>
        <v>4.9132001310186703E-3</v>
      </c>
      <c r="AG11" s="117">
        <f>'3. Därav sectio '!AG11/'1.Ant pat totalt'!AG26</f>
        <v>4.8055919615552639E-3</v>
      </c>
      <c r="AH11" s="117">
        <f>'3. Därav sectio '!AH11/'1.Ant pat totalt'!AH26</f>
        <v>4.9881858755578892E-3</v>
      </c>
      <c r="AI11" s="117">
        <f>'3. Därav sectio '!AI11/'1.Ant pat totalt'!AI26</f>
        <v>2.8993510976114871E-3</v>
      </c>
      <c r="AJ11" s="117">
        <f>'3. Därav sectio '!AJ11/'1.Ant pat totalt'!AJ26</f>
        <v>1.9659239842726079E-3</v>
      </c>
      <c r="AK11" s="117">
        <f>'3. Därav sectio '!AK11/'1.Ant pat totalt'!AK26</f>
        <v>3.8338658146964857E-3</v>
      </c>
      <c r="AL11" s="117">
        <f>'3. Därav sectio '!AL11/'1.Ant pat totalt'!AL26</f>
        <v>2.881844380403458E-3</v>
      </c>
      <c r="AM11" s="117">
        <f>'3. Därav sectio '!AM11/'1.Ant pat totalt'!AM26</f>
        <v>2.5746652935118436E-3</v>
      </c>
      <c r="AN11" s="117">
        <f>'3. Därav sectio '!AN11/'1.Ant pat totalt'!AN26</f>
        <v>3.2817627754336614E-3</v>
      </c>
      <c r="AO11" s="117">
        <f>'3. Därav sectio '!AO11/'1.Ant pat totalt'!AO26</f>
        <v>1.1342155009451797E-2</v>
      </c>
      <c r="AP11" s="117">
        <f>'3. Därav sectio '!AP11/'1.Ant pat totalt'!AP26</f>
        <v>3.2715376226826608E-3</v>
      </c>
      <c r="AQ11" s="117">
        <f>'3. Därav sectio '!AQ11/'1.Ant pat totalt'!AQ26</f>
        <v>3.5294117647058825E-3</v>
      </c>
      <c r="AR11" s="117">
        <f>'3. Därav sectio '!AR11/'1.Ant pat totalt'!AR26</f>
        <v>2.4063251976624267E-3</v>
      </c>
      <c r="AS11" s="117"/>
      <c r="AT11" s="117">
        <f>'3. Därav sectio '!AT11/'1.Ant pat totalt'!AT26</f>
        <v>4.8192771084337354E-3</v>
      </c>
      <c r="AU11" s="117">
        <f>'3. Därav sectio '!AU11/'1.Ant pat totalt'!AU26</f>
        <v>3.1424581005586594E-3</v>
      </c>
      <c r="AV11" s="117">
        <f>'3. Därav sectio '!AV11/'1.Ant pat totalt'!AV26</f>
        <v>5.3003533568904597E-3</v>
      </c>
      <c r="AW11" s="117">
        <f>'3. Därav sectio '!AW11/'1.Ant pat totalt'!AW26</f>
        <v>6.0015003750937736E-3</v>
      </c>
      <c r="AX11" s="155">
        <f t="shared" si="1"/>
        <v>1.1342155009451797E-2</v>
      </c>
      <c r="AY11" s="155">
        <f t="shared" si="2"/>
        <v>0</v>
      </c>
      <c r="AZ11" s="117">
        <f>'3. Därav sectio '!AZ11/'1.Ant pat totalt'!AZ26</f>
        <v>3.6004824827911446E-3</v>
      </c>
      <c r="BB11" s="3">
        <v>4</v>
      </c>
      <c r="BC11" s="261">
        <f>SUM(AZ11:AZ12)</f>
        <v>1.9154204039432993E-2</v>
      </c>
    </row>
    <row r="12" spans="1:55" ht="30" customHeight="1" thickTop="1" thickBot="1">
      <c r="A12" s="103" t="s">
        <v>13</v>
      </c>
      <c r="B12" s="104" t="s">
        <v>98</v>
      </c>
      <c r="C12" s="65"/>
      <c r="D12" s="105">
        <f>'3. Därav sectio '!D12/'1.Ant pat totalt'!D26</f>
        <v>1.5241882041086813E-2</v>
      </c>
      <c r="E12" s="105">
        <f>'3. Därav sectio '!E12/'1.Ant pat totalt'!E26</f>
        <v>8.3333333333333332E-3</v>
      </c>
      <c r="F12" s="105">
        <f>'3. Därav sectio '!F12/'1.Ant pat totalt'!F26</f>
        <v>1.6182770109471681E-2</v>
      </c>
      <c r="G12" s="105">
        <f>'3. Därav sectio '!G12/'1.Ant pat totalt'!G26</f>
        <v>1.795212765957447E-2</v>
      </c>
      <c r="H12" s="105">
        <f>'3. Därav sectio '!H12/'1.Ant pat totalt'!H26</f>
        <v>1.1116993118051879E-2</v>
      </c>
      <c r="I12" s="105">
        <f>'3. Därav sectio '!I12/'1.Ant pat totalt'!I26</f>
        <v>0</v>
      </c>
      <c r="J12" s="105">
        <f>'3. Därav sectio '!J12/'1.Ant pat totalt'!J26</f>
        <v>9.501420315407974E-3</v>
      </c>
      <c r="K12" s="105">
        <f>'3. Därav sectio '!K12/'1.Ant pat totalt'!K26</f>
        <v>1.1859838274932614E-2</v>
      </c>
      <c r="L12" s="105">
        <f>'3. Därav sectio '!L12/'1.Ant pat totalt'!L26</f>
        <v>1.6491754122938532E-2</v>
      </c>
      <c r="M12" s="105">
        <f>'3. Därav sectio '!M12/'1.Ant pat totalt'!M26</f>
        <v>9.7465886939571145E-3</v>
      </c>
      <c r="N12" s="105">
        <f>'3. Därav sectio '!N12/'1.Ant pat totalt'!N26</f>
        <v>8.9877010406811727E-3</v>
      </c>
      <c r="O12" s="105">
        <f>'3. Därav sectio '!O12/'1.Ant pat totalt'!O26</f>
        <v>7.8482668410725966E-3</v>
      </c>
      <c r="P12" s="105">
        <f>'3. Därav sectio '!P12/'1.Ant pat totalt'!P26</f>
        <v>1.355421686746988E-2</v>
      </c>
      <c r="Q12" s="105">
        <f>'3. Därav sectio '!Q12/'1.Ant pat totalt'!Q26</f>
        <v>2.2407170294494239E-2</v>
      </c>
      <c r="R12" s="105"/>
      <c r="S12" s="105">
        <f>'3. Därav sectio '!S12/'1.Ant pat totalt'!S26</f>
        <v>2.3937469467513434E-2</v>
      </c>
      <c r="T12" s="105">
        <f>'3. Därav sectio '!T12/'1.Ant pat totalt'!T26</f>
        <v>4.4277929155313355E-3</v>
      </c>
      <c r="U12" s="105">
        <f>'3. Därav sectio '!U12/'1.Ant pat totalt'!U26</f>
        <v>1.2396694214876033E-2</v>
      </c>
      <c r="V12" s="105">
        <f>'3. Därav sectio '!V12/'1.Ant pat totalt'!V26</f>
        <v>1.744121867755823E-2</v>
      </c>
      <c r="W12" s="105">
        <f>'3. Därav sectio '!W12/'1.Ant pat totalt'!W26</f>
        <v>9.6153846153846159E-3</v>
      </c>
      <c r="X12" s="105">
        <f>'3. Därav sectio '!X12/'1.Ant pat totalt'!X26</f>
        <v>1.2250453720508167E-2</v>
      </c>
      <c r="Y12" s="105">
        <f>'3. Därav sectio '!Y12/'1.Ant pat totalt'!Y26</f>
        <v>1.3698630136986301E-2</v>
      </c>
      <c r="Z12" s="169">
        <f>'3. Därav sectio '!Z12/'1.Ant pat totalt'!Z26</f>
        <v>2.6455026455026454E-2</v>
      </c>
      <c r="AA12" s="105">
        <f>'3. Därav sectio '!AA12/'1.Ant pat totalt'!AA26</f>
        <v>1.5267175572519083E-2</v>
      </c>
      <c r="AB12" s="105">
        <f>'3. Därav sectio '!AB12/'1.Ant pat totalt'!AB26</f>
        <v>1.5680125441003528E-2</v>
      </c>
      <c r="AC12" s="105">
        <f>'3. Därav sectio '!AC12/'1.Ant pat totalt'!AC26</f>
        <v>5.6497175141242938E-3</v>
      </c>
      <c r="AD12" s="105">
        <f>'3. Därav sectio '!AD12/'1.Ant pat totalt'!AD26</f>
        <v>1.3168086754453912E-2</v>
      </c>
      <c r="AE12" s="105">
        <f>'3. Därav sectio '!AE12/'1.Ant pat totalt'!AE26</f>
        <v>1.8381262970649275E-2</v>
      </c>
      <c r="AF12" s="105">
        <f>'3. Därav sectio '!AF12/'1.Ant pat totalt'!AF26</f>
        <v>2.5057320668195219E-2</v>
      </c>
      <c r="AG12" s="105">
        <f>'3. Därav sectio '!AG12/'1.Ant pat totalt'!AG26</f>
        <v>2.2280471821756225E-2</v>
      </c>
      <c r="AH12" s="105">
        <f>'3. Därav sectio '!AH12/'1.Ant pat totalt'!AH26</f>
        <v>1.5752165922814386E-2</v>
      </c>
      <c r="AI12" s="105">
        <f>'3. Därav sectio '!AI12/'1.Ant pat totalt'!AI26</f>
        <v>2.3332873118873394E-2</v>
      </c>
      <c r="AJ12" s="105">
        <f>'3. Därav sectio '!AJ12/'1.Ant pat totalt'!AJ26</f>
        <v>1.1140235910878113E-2</v>
      </c>
      <c r="AK12" s="105">
        <f>'3. Därav sectio '!AK12/'1.Ant pat totalt'!AK26</f>
        <v>2.1725239616613417E-2</v>
      </c>
      <c r="AL12" s="105">
        <f>'3. Därav sectio '!AL12/'1.Ant pat totalt'!AL26</f>
        <v>2.4783861671469742E-2</v>
      </c>
      <c r="AM12" s="105">
        <f>'3. Därav sectio '!AM12/'1.Ant pat totalt'!AM26</f>
        <v>1.132852729145211E-2</v>
      </c>
      <c r="AN12" s="105">
        <f>'3. Därav sectio '!AN12/'1.Ant pat totalt'!AN26</f>
        <v>2.1097046413502109E-2</v>
      </c>
      <c r="AO12" s="105">
        <f>'3. Därav sectio '!AO12/'1.Ant pat totalt'!AO26</f>
        <v>1.890359168241966E-2</v>
      </c>
      <c r="AP12" s="105">
        <f>'3. Därav sectio '!AP12/'1.Ant pat totalt'!AP26</f>
        <v>1.0905125408942203E-2</v>
      </c>
      <c r="AQ12" s="105">
        <f>'3. Därav sectio '!AQ12/'1.Ant pat totalt'!AQ26</f>
        <v>1.1764705882352941E-2</v>
      </c>
      <c r="AR12" s="105">
        <f>'3. Därav sectio '!AR12/'1.Ant pat totalt'!AR26</f>
        <v>1.0656583018219319E-2</v>
      </c>
      <c r="AS12" s="105"/>
      <c r="AT12" s="105">
        <f>'3. Därav sectio '!AT12/'1.Ant pat totalt'!AT26</f>
        <v>8.0321285140562242E-3</v>
      </c>
      <c r="AU12" s="105">
        <f>'3. Därav sectio '!AU12/'1.Ant pat totalt'!AU26</f>
        <v>1.3268156424581005E-2</v>
      </c>
      <c r="AV12" s="105">
        <f>'3. Därav sectio '!AV12/'1.Ant pat totalt'!AV26</f>
        <v>1.4134275618374558E-2</v>
      </c>
      <c r="AW12" s="105">
        <f>'3. Därav sectio '!AW12/'1.Ant pat totalt'!AW26</f>
        <v>9.0022505626406596E-3</v>
      </c>
      <c r="AX12" s="155">
        <f t="shared" si="1"/>
        <v>2.6455026455026454E-2</v>
      </c>
      <c r="AY12" s="155">
        <f t="shared" si="2"/>
        <v>0</v>
      </c>
      <c r="AZ12" s="105">
        <f>'3. Därav sectio '!AZ12/'1.Ant pat totalt'!AZ26</f>
        <v>1.5553721556641847E-2</v>
      </c>
      <c r="BB12" s="3"/>
      <c r="BC12" s="3"/>
    </row>
    <row r="13" spans="1:55" ht="30" customHeight="1" thickTop="1" thickBot="1">
      <c r="A13" s="106" t="s">
        <v>12</v>
      </c>
      <c r="B13" s="118" t="s">
        <v>99</v>
      </c>
      <c r="C13" s="65"/>
      <c r="D13" s="108">
        <f>'3. Därav sectio '!D13/'1.Ant pat totalt'!D26</f>
        <v>9.2776673293571907E-3</v>
      </c>
      <c r="E13" s="108">
        <f>'3. Därav sectio '!E13/'1.Ant pat totalt'!E26</f>
        <v>1.0185185185185186E-2</v>
      </c>
      <c r="F13" s="108">
        <f>'3. Därav sectio '!F13/'1.Ant pat totalt'!F26</f>
        <v>8.0913850547358404E-3</v>
      </c>
      <c r="G13" s="108">
        <f>'3. Därav sectio '!G13/'1.Ant pat totalt'!G26</f>
        <v>1.1303191489361703E-2</v>
      </c>
      <c r="H13" s="108">
        <f>'3. Därav sectio '!H13/'1.Ant pat totalt'!H26</f>
        <v>1.2175754367390153E-2</v>
      </c>
      <c r="I13" s="108">
        <f>'3. Därav sectio '!I13/'1.Ant pat totalt'!I26</f>
        <v>5.3097345132743362E-3</v>
      </c>
      <c r="J13" s="108">
        <f>'3. Därav sectio '!J13/'1.Ant pat totalt'!J26</f>
        <v>8.0321285140562242E-3</v>
      </c>
      <c r="K13" s="108">
        <f>'3. Därav sectio '!K13/'1.Ant pat totalt'!K26</f>
        <v>8.0862533692722376E-3</v>
      </c>
      <c r="L13" s="108">
        <f>'3. Därav sectio '!L13/'1.Ant pat totalt'!L26</f>
        <v>6.8965517241379309E-3</v>
      </c>
      <c r="M13" s="108">
        <f>'3. Därav sectio '!M13/'1.Ant pat totalt'!M26</f>
        <v>8.771929824561403E-3</v>
      </c>
      <c r="N13" s="108">
        <f>'3. Därav sectio '!N13/'1.Ant pat totalt'!N26</f>
        <v>7.0955534531693476E-3</v>
      </c>
      <c r="O13" s="108">
        <f>'3. Därav sectio '!O13/'1.Ant pat totalt'!O26</f>
        <v>1.0464355788096796E-2</v>
      </c>
      <c r="P13" s="108">
        <f>'3. Därav sectio '!P13/'1.Ant pat totalt'!P26</f>
        <v>1.0542168674698794E-2</v>
      </c>
      <c r="Q13" s="108">
        <f>'3. Därav sectio '!Q13/'1.Ant pat totalt'!Q26</f>
        <v>1.1523687580025609E-2</v>
      </c>
      <c r="R13" s="108"/>
      <c r="S13" s="108">
        <f>'3. Därav sectio '!S13/'1.Ant pat totalt'!S26</f>
        <v>5.8622374206155348E-3</v>
      </c>
      <c r="T13" s="108">
        <f>'3. Därav sectio '!T13/'1.Ant pat totalt'!T26</f>
        <v>2.3841961852861036E-3</v>
      </c>
      <c r="U13" s="108">
        <f>'3. Därav sectio '!U13/'1.Ant pat totalt'!U26</f>
        <v>5.681818181818182E-3</v>
      </c>
      <c r="V13" s="108">
        <f>'3. Därav sectio '!V13/'1.Ant pat totalt'!V26</f>
        <v>4.9674356993045588E-3</v>
      </c>
      <c r="W13" s="108">
        <f>'3. Därav sectio '!W13/'1.Ant pat totalt'!W26</f>
        <v>6.41025641025641E-3</v>
      </c>
      <c r="X13" s="108">
        <f>'3. Därav sectio '!X13/'1.Ant pat totalt'!X26</f>
        <v>5.8983666061705993E-3</v>
      </c>
      <c r="Y13" s="108">
        <f>'3. Därav sectio '!Y13/'1.Ant pat totalt'!Y26</f>
        <v>9.6181871174584668E-3</v>
      </c>
      <c r="Z13" s="170">
        <f>'3. Därav sectio '!Z13/'1.Ant pat totalt'!Z26</f>
        <v>6.3492063492063492E-3</v>
      </c>
      <c r="AA13" s="108">
        <f>'3. Därav sectio '!AA13/'1.Ant pat totalt'!AA26</f>
        <v>6.3613231552162846E-3</v>
      </c>
      <c r="AB13" s="108">
        <f>'3. Därav sectio '!AB13/'1.Ant pat totalt'!AB26</f>
        <v>7.8400627205017642E-3</v>
      </c>
      <c r="AC13" s="108">
        <f>'3. Därav sectio '!AC13/'1.Ant pat totalt'!AC26</f>
        <v>8.4745762711864406E-3</v>
      </c>
      <c r="AD13" s="108">
        <f>'3. Därav sectio '!AD13/'1.Ant pat totalt'!AD26</f>
        <v>6.9713400464756006E-3</v>
      </c>
      <c r="AE13" s="108">
        <f>'3. Därav sectio '!AE13/'1.Ant pat totalt'!AE26</f>
        <v>1.0376519418914912E-2</v>
      </c>
      <c r="AF13" s="108">
        <f>'3. Därav sectio '!AF13/'1.Ant pat totalt'!AF26</f>
        <v>1.2283000327546676E-2</v>
      </c>
      <c r="AG13" s="108">
        <f>'3. Därav sectio '!AG13/'1.Ant pat totalt'!AG26</f>
        <v>8.955875928352992E-3</v>
      </c>
      <c r="AH13" s="108">
        <f>'3. Därav sectio '!AH13/'1.Ant pat totalt'!AH26</f>
        <v>7.6135468626936202E-3</v>
      </c>
      <c r="AI13" s="108">
        <f>'3. Därav sectio '!AI13/'1.Ant pat totalt'!AI26</f>
        <v>5.108380505315477E-3</v>
      </c>
      <c r="AJ13" s="108">
        <f>'3. Därav sectio '!AJ13/'1.Ant pat totalt'!AJ26</f>
        <v>9.8296199213630409E-3</v>
      </c>
      <c r="AK13" s="108">
        <f>'3. Därav sectio '!AK13/'1.Ant pat totalt'!AK26</f>
        <v>4.4728434504792336E-3</v>
      </c>
      <c r="AL13" s="108">
        <f>'3. Därav sectio '!AL13/'1.Ant pat totalt'!AL26</f>
        <v>4.6109510086455334E-3</v>
      </c>
      <c r="AM13" s="108">
        <f>'3. Därav sectio '!AM13/'1.Ant pat totalt'!AM26</f>
        <v>8.7538619979402685E-3</v>
      </c>
      <c r="AN13" s="108">
        <f>'3. Därav sectio '!AN13/'1.Ant pat totalt'!AN26</f>
        <v>1.0314111579934365E-2</v>
      </c>
      <c r="AO13" s="108">
        <f>'3. Därav sectio '!AO13/'1.Ant pat totalt'!AO26</f>
        <v>1.3232514177693762E-2</v>
      </c>
      <c r="AP13" s="108">
        <f>'3. Därav sectio '!AP13/'1.Ant pat totalt'!AP26</f>
        <v>9.8146128680479828E-3</v>
      </c>
      <c r="AQ13" s="108">
        <f>'3. Därav sectio '!AQ13/'1.Ant pat totalt'!AQ26</f>
        <v>7.058823529411765E-3</v>
      </c>
      <c r="AR13" s="108">
        <f>'3. Därav sectio '!AR13/'1.Ant pat totalt'!AR26</f>
        <v>1.2375386730835339E-2</v>
      </c>
      <c r="AS13" s="108"/>
      <c r="AT13" s="108">
        <f>'3. Därav sectio '!AT13/'1.Ant pat totalt'!AT26</f>
        <v>5.6224899598393578E-3</v>
      </c>
      <c r="AU13" s="108">
        <f>'3. Därav sectio '!AU13/'1.Ant pat totalt'!AU26</f>
        <v>6.6340782122905027E-3</v>
      </c>
      <c r="AV13" s="108">
        <f>'3. Därav sectio '!AV13/'1.Ant pat totalt'!AV26</f>
        <v>1.2367491166077738E-2</v>
      </c>
      <c r="AW13" s="108">
        <f>'3. Därav sectio '!AW13/'1.Ant pat totalt'!AW26</f>
        <v>9.0022505626406596E-3</v>
      </c>
      <c r="AX13" s="155">
        <f t="shared" si="1"/>
        <v>1.3232514177693762E-2</v>
      </c>
      <c r="AY13" s="155">
        <f t="shared" si="2"/>
        <v>2.3841961852861036E-3</v>
      </c>
      <c r="AZ13" s="108">
        <f>'3. Därav sectio '!AZ13/'1.Ant pat totalt'!AZ26</f>
        <v>7.9990568005586637E-3</v>
      </c>
      <c r="BB13" s="3">
        <v>5</v>
      </c>
      <c r="BC13" s="261">
        <f>SUM(AZ13:AZ15)</f>
        <v>4.1237767882245174E-2</v>
      </c>
    </row>
    <row r="14" spans="1:55" ht="30" customHeight="1" thickTop="1" thickBot="1">
      <c r="A14" s="115" t="s">
        <v>11</v>
      </c>
      <c r="B14" s="119" t="s">
        <v>100</v>
      </c>
      <c r="C14" s="65"/>
      <c r="D14" s="120">
        <f>'3. Därav sectio '!D14/'1.Ant pat totalt'!D26</f>
        <v>3.6447978793903248E-3</v>
      </c>
      <c r="E14" s="120">
        <f>'3. Därav sectio '!E14/'1.Ant pat totalt'!E26</f>
        <v>9.2592592592592596E-4</v>
      </c>
      <c r="F14" s="120">
        <f>'3. Därav sectio '!F14/'1.Ant pat totalt'!F26</f>
        <v>2.8557829604950024E-3</v>
      </c>
      <c r="G14" s="120">
        <f>'3. Därav sectio '!G14/'1.Ant pat totalt'!G26</f>
        <v>1.6622340425531915E-3</v>
      </c>
      <c r="H14" s="120">
        <f>'3. Därav sectio '!H14/'1.Ant pat totalt'!H26</f>
        <v>6.3525674960296452E-3</v>
      </c>
      <c r="I14" s="120">
        <f>'3. Därav sectio '!I14/'1.Ant pat totalt'!I26</f>
        <v>3.5398230088495575E-3</v>
      </c>
      <c r="J14" s="120">
        <f>'3. Därav sectio '!J14/'1.Ant pat totalt'!J26</f>
        <v>4.5058281908120284E-3</v>
      </c>
      <c r="K14" s="120">
        <f>'3. Därav sectio '!K14/'1.Ant pat totalt'!K26</f>
        <v>3.7735849056603774E-3</v>
      </c>
      <c r="L14" s="120">
        <f>'3. Därav sectio '!L14/'1.Ant pat totalt'!L26</f>
        <v>2.6986506746626685E-3</v>
      </c>
      <c r="M14" s="120">
        <f>'3. Därav sectio '!M14/'1.Ant pat totalt'!M26</f>
        <v>5.8479532163742687E-3</v>
      </c>
      <c r="N14" s="120">
        <f>'3. Därav sectio '!N14/'1.Ant pat totalt'!N26</f>
        <v>5.6764427625354778E-3</v>
      </c>
      <c r="O14" s="120">
        <f>'3. Därav sectio '!O14/'1.Ant pat totalt'!O26</f>
        <v>4.5781556572923477E-3</v>
      </c>
      <c r="P14" s="120">
        <f>'3. Därav sectio '!P14/'1.Ant pat totalt'!P26</f>
        <v>7.5301204819277108E-3</v>
      </c>
      <c r="Q14" s="120">
        <f>'3. Därav sectio '!Q14/'1.Ant pat totalt'!Q26</f>
        <v>3.201024327784891E-3</v>
      </c>
      <c r="R14" s="120"/>
      <c r="S14" s="120">
        <f>'3. Därav sectio '!S14/'1.Ant pat totalt'!S26</f>
        <v>1.9540791402051783E-3</v>
      </c>
      <c r="T14" s="120">
        <f>'3. Därav sectio '!T14/'1.Ant pat totalt'!T26</f>
        <v>1.7029972752043597E-3</v>
      </c>
      <c r="U14" s="120">
        <f>'3. Därav sectio '!U14/'1.Ant pat totalt'!U26</f>
        <v>3.0991735537190084E-3</v>
      </c>
      <c r="V14" s="120">
        <f>'3. Därav sectio '!V14/'1.Ant pat totalt'!V26</f>
        <v>3.0908488795672812E-3</v>
      </c>
      <c r="W14" s="120">
        <f>'3. Därav sectio '!W14/'1.Ant pat totalt'!W26</f>
        <v>3.205128205128205E-3</v>
      </c>
      <c r="X14" s="120">
        <f>'3. Därav sectio '!X14/'1.Ant pat totalt'!X26</f>
        <v>1.3611615245009074E-3</v>
      </c>
      <c r="Y14" s="120">
        <f>'3. Därav sectio '!Y14/'1.Ant pat totalt'!Y26</f>
        <v>1.457301078402798E-3</v>
      </c>
      <c r="Z14" s="174">
        <f>'3. Därav sectio '!Z14/'1.Ant pat totalt'!Z26</f>
        <v>4.2328042328042331E-3</v>
      </c>
      <c r="AA14" s="120">
        <f>'3. Därav sectio '!AA14/'1.Ant pat totalt'!AA26</f>
        <v>2.5445292620865142E-3</v>
      </c>
      <c r="AB14" s="120">
        <f>'3. Därav sectio '!AB14/'1.Ant pat totalt'!AB26</f>
        <v>3.5280282242257936E-3</v>
      </c>
      <c r="AC14" s="120">
        <f>'3. Därav sectio '!AC14/'1.Ant pat totalt'!AC26</f>
        <v>0</v>
      </c>
      <c r="AD14" s="120">
        <f>'3. Därav sectio '!AD14/'1.Ant pat totalt'!AD26</f>
        <v>1.5491866769945779E-3</v>
      </c>
      <c r="AE14" s="120">
        <f>'3. Därav sectio '!AE14/'1.Ant pat totalt'!AE26</f>
        <v>2.3717758671805513E-3</v>
      </c>
      <c r="AF14" s="120">
        <f>'3. Därav sectio '!AF14/'1.Ant pat totalt'!AF26</f>
        <v>3.7667867671143137E-3</v>
      </c>
      <c r="AG14" s="120">
        <f>'3. Därav sectio '!AG14/'1.Ant pat totalt'!AG26</f>
        <v>4.3687199650502403E-3</v>
      </c>
      <c r="AH14" s="120">
        <f>'3. Därav sectio '!AH14/'1.Ant pat totalt'!AH26</f>
        <v>5.250721974271462E-3</v>
      </c>
      <c r="AI14" s="120">
        <f>'3. Därav sectio '!AI14/'1.Ant pat totalt'!AI26</f>
        <v>2.2090294077039899E-3</v>
      </c>
      <c r="AJ14" s="120">
        <f>'3. Därav sectio '!AJ14/'1.Ant pat totalt'!AJ26</f>
        <v>3.27653997378768E-3</v>
      </c>
      <c r="AK14" s="120">
        <f>'3. Därav sectio '!AK14/'1.Ant pat totalt'!AK26</f>
        <v>2.5559105431309905E-3</v>
      </c>
      <c r="AL14" s="120">
        <f>'3. Därav sectio '!AL14/'1.Ant pat totalt'!AL26</f>
        <v>1.7291066282420749E-3</v>
      </c>
      <c r="AM14" s="120">
        <f>'3. Därav sectio '!AM14/'1.Ant pat totalt'!AM26</f>
        <v>5.1493305870236872E-3</v>
      </c>
      <c r="AN14" s="120">
        <f>'3. Därav sectio '!AN14/'1.Ant pat totalt'!AN26</f>
        <v>9.3764650726676048E-4</v>
      </c>
      <c r="AO14" s="120">
        <f>'3. Därav sectio '!AO14/'1.Ant pat totalt'!AO26</f>
        <v>5.6710775047258983E-3</v>
      </c>
      <c r="AP14" s="120">
        <f>'3. Därav sectio '!AP14/'1.Ant pat totalt'!AP26</f>
        <v>6.5430752453653216E-3</v>
      </c>
      <c r="AQ14" s="120">
        <f>'3. Därav sectio '!AQ14/'1.Ant pat totalt'!AQ26</f>
        <v>5.8823529411764705E-3</v>
      </c>
      <c r="AR14" s="120">
        <f>'3. Därav sectio '!AR14/'1.Ant pat totalt'!AR26</f>
        <v>3.4376074252320385E-3</v>
      </c>
      <c r="AS14" s="120"/>
      <c r="AT14" s="120">
        <f>'3. Därav sectio '!AT14/'1.Ant pat totalt'!AT26</f>
        <v>6.4257028112449802E-3</v>
      </c>
      <c r="AU14" s="120">
        <f>'3. Därav sectio '!AU14/'1.Ant pat totalt'!AU26</f>
        <v>6.2849162011173187E-3</v>
      </c>
      <c r="AV14" s="120">
        <f>'3. Därav sectio '!AV14/'1.Ant pat totalt'!AV26</f>
        <v>7.0671378091872791E-3</v>
      </c>
      <c r="AW14" s="120">
        <f>'3. Därav sectio '!AW14/'1.Ant pat totalt'!AW26</f>
        <v>3.7509377344336083E-3</v>
      </c>
      <c r="AX14" s="155">
        <f t="shared" si="1"/>
        <v>7.5301204819277108E-3</v>
      </c>
      <c r="AY14" s="155">
        <f t="shared" si="2"/>
        <v>0</v>
      </c>
      <c r="AZ14" s="120">
        <f>'3. Därav sectio '!AZ14/'1.Ant pat totalt'!AZ26</f>
        <v>3.491651778021639E-3</v>
      </c>
      <c r="BB14" s="3"/>
      <c r="BC14" s="3"/>
    </row>
    <row r="15" spans="1:55" ht="30" customHeight="1" thickTop="1" thickBot="1">
      <c r="A15" s="121" t="s">
        <v>13</v>
      </c>
      <c r="B15" s="122" t="s">
        <v>101</v>
      </c>
      <c r="C15" s="65"/>
      <c r="D15" s="123">
        <f>'3. Därav sectio '!D15/'1.Ant pat totalt'!D26</f>
        <v>2.3856858846918488E-2</v>
      </c>
      <c r="E15" s="123">
        <f>'3. Därav sectio '!E15/'1.Ant pat totalt'!E26</f>
        <v>1.8518518518518517E-2</v>
      </c>
      <c r="F15" s="123">
        <f>'3. Därav sectio '!F15/'1.Ant pat totalt'!F26</f>
        <v>3.1413612565445025E-2</v>
      </c>
      <c r="G15" s="123">
        <f>'3. Därav sectio '!G15/'1.Ant pat totalt'!G26</f>
        <v>3.2912234042553189E-2</v>
      </c>
      <c r="H15" s="123">
        <f>'3. Därav sectio '!H15/'1.Ant pat totalt'!H26</f>
        <v>2.6469031233456855E-2</v>
      </c>
      <c r="I15" s="123">
        <f>'3. Därav sectio '!I15/'1.Ant pat totalt'!I26</f>
        <v>2.831858407079646E-2</v>
      </c>
      <c r="J15" s="123">
        <f>'3. Därav sectio '!J15/'1.Ant pat totalt'!J26</f>
        <v>2.7524733078656088E-2</v>
      </c>
      <c r="K15" s="123">
        <f>'3. Därav sectio '!K15/'1.Ant pat totalt'!K26</f>
        <v>1.9946091644204852E-2</v>
      </c>
      <c r="L15" s="123">
        <f>'3. Därav sectio '!L15/'1.Ant pat totalt'!L26</f>
        <v>1.8290854572713643E-2</v>
      </c>
      <c r="M15" s="123">
        <f>'3. Därav sectio '!M15/'1.Ant pat totalt'!M26</f>
        <v>3.0214424951267055E-2</v>
      </c>
      <c r="N15" s="123">
        <f>'3. Därav sectio '!N15/'1.Ant pat totalt'!N26</f>
        <v>2.9328287606433301E-2</v>
      </c>
      <c r="O15" s="123">
        <f>'3. Därav sectio '!O15/'1.Ant pat totalt'!O26</f>
        <v>1.7004578155657292E-2</v>
      </c>
      <c r="P15" s="123">
        <f>'3. Därav sectio '!P15/'1.Ant pat totalt'!P26</f>
        <v>2.5602409638554216E-2</v>
      </c>
      <c r="Q15" s="123">
        <f>'3. Därav sectio '!Q15/'1.Ant pat totalt'!Q26</f>
        <v>2.1126760563380281E-2</v>
      </c>
      <c r="R15" s="123"/>
      <c r="S15" s="123">
        <f>'3. Därav sectio '!S15/'1.Ant pat totalt'!S26</f>
        <v>2.247191011235955E-2</v>
      </c>
      <c r="T15" s="123">
        <f>'3. Därav sectio '!T15/'1.Ant pat totalt'!T26</f>
        <v>2.282016348773842E-2</v>
      </c>
      <c r="U15" s="123">
        <f>'3. Därav sectio '!U15/'1.Ant pat totalt'!U26</f>
        <v>2.1694214876033058E-2</v>
      </c>
      <c r="V15" s="123">
        <f>'3. Därav sectio '!V15/'1.Ant pat totalt'!V26</f>
        <v>1.7220443757589139E-2</v>
      </c>
      <c r="W15" s="123">
        <f>'3. Därav sectio '!W15/'1.Ant pat totalt'!W26</f>
        <v>4.1666666666666664E-2</v>
      </c>
      <c r="X15" s="123">
        <f>'3. Därav sectio '!X15/'1.Ant pat totalt'!X26</f>
        <v>2.4500907441016333E-2</v>
      </c>
      <c r="Y15" s="123">
        <f>'3. Därav sectio '!Y15/'1.Ant pat totalt'!Y26</f>
        <v>2.3608277470125328E-2</v>
      </c>
      <c r="Z15" s="175">
        <f>'3. Därav sectio '!Z15/'1.Ant pat totalt'!Z26</f>
        <v>2.8571428571428571E-2</v>
      </c>
      <c r="AA15" s="123">
        <f>'3. Därav sectio '!AA15/'1.Ant pat totalt'!AA26</f>
        <v>3.8167938931297711E-2</v>
      </c>
      <c r="AB15" s="123">
        <f>'3. Därav sectio '!AB15/'1.Ant pat totalt'!AB26</f>
        <v>3.0968247745981968E-2</v>
      </c>
      <c r="AC15" s="123">
        <f>'3. Därav sectio '!AC15/'1.Ant pat totalt'!AC26</f>
        <v>1.977401129943503E-2</v>
      </c>
      <c r="AD15" s="123">
        <f>'3. Därav sectio '!AD15/'1.Ant pat totalt'!AD26</f>
        <v>2.2850503485670023E-2</v>
      </c>
      <c r="AE15" s="123">
        <f>'3. Därav sectio '!AE15/'1.Ant pat totalt'!AE26</f>
        <v>3.9134301808479099E-2</v>
      </c>
      <c r="AF15" s="123">
        <f>'3. Därav sectio '!AF15/'1.Ant pat totalt'!AF26</f>
        <v>4.9295774647887321E-2</v>
      </c>
      <c r="AG15" s="123">
        <f>'3. Därav sectio '!AG15/'1.Ant pat totalt'!AG26</f>
        <v>3.6478811708169509E-2</v>
      </c>
      <c r="AH15" s="123">
        <f>'3. Därav sectio '!AH15/'1.Ant pat totalt'!AH26</f>
        <v>3.9117878708322396E-2</v>
      </c>
      <c r="AI15" s="123">
        <f>'3. Därav sectio '!AI15/'1.Ant pat totalt'!AI26</f>
        <v>4.2247687422338809E-2</v>
      </c>
      <c r="AJ15" s="123">
        <f>'3. Därav sectio '!AJ15/'1.Ant pat totalt'!AJ26</f>
        <v>4.9148099606815203E-2</v>
      </c>
      <c r="AK15" s="123">
        <f>'3. Därav sectio '!AK15/'1.Ant pat totalt'!AK26</f>
        <v>4.9201277955271565E-2</v>
      </c>
      <c r="AL15" s="123">
        <f>'3. Därav sectio '!AL15/'1.Ant pat totalt'!AL26</f>
        <v>2.824207492795389E-2</v>
      </c>
      <c r="AM15" s="123">
        <f>'3. Därav sectio '!AM15/'1.Ant pat totalt'!AM26</f>
        <v>3.3470648815653967E-2</v>
      </c>
      <c r="AN15" s="123">
        <f>'3. Därav sectio '!AN15/'1.Ant pat totalt'!AN26</f>
        <v>2.3909985935302389E-2</v>
      </c>
      <c r="AO15" s="123">
        <f>'3. Därav sectio '!AO15/'1.Ant pat totalt'!AO26</f>
        <v>3.5916824196597356E-2</v>
      </c>
      <c r="AP15" s="123">
        <f>'3. Därav sectio '!AP15/'1.Ant pat totalt'!AP26</f>
        <v>3.162486368593239E-2</v>
      </c>
      <c r="AQ15" s="123">
        <f>'3. Därav sectio '!AQ15/'1.Ant pat totalt'!AQ26</f>
        <v>2.3529411764705882E-2</v>
      </c>
      <c r="AR15" s="123">
        <f>'3. Därav sectio '!AR15/'1.Ant pat totalt'!AR26</f>
        <v>2.6469577174286697E-2</v>
      </c>
      <c r="AS15" s="123"/>
      <c r="AT15" s="123">
        <f>'3. Därav sectio '!AT15/'1.Ant pat totalt'!AT26</f>
        <v>3.0522088353413655E-2</v>
      </c>
      <c r="AU15" s="123">
        <f>'3. Därav sectio '!AU15/'1.Ant pat totalt'!AU26</f>
        <v>2.409217877094972E-2</v>
      </c>
      <c r="AV15" s="123">
        <f>'3. Därav sectio '!AV15/'1.Ant pat totalt'!AV26</f>
        <v>4.5936395759717315E-2</v>
      </c>
      <c r="AW15" s="123">
        <f>'3. Därav sectio '!AW15/'1.Ant pat totalt'!AW26</f>
        <v>2.4756189047261814E-2</v>
      </c>
      <c r="AX15" s="155">
        <f t="shared" si="1"/>
        <v>4.9295774647887321E-2</v>
      </c>
      <c r="AY15" s="155">
        <f t="shared" si="2"/>
        <v>1.7004578155657292E-2</v>
      </c>
      <c r="AZ15" s="123">
        <f>'3. Därav sectio '!AZ15/'1.Ant pat totalt'!AZ26</f>
        <v>2.9747059303664874E-2</v>
      </c>
      <c r="BB15" s="3"/>
      <c r="BC15" s="3"/>
    </row>
    <row r="16" spans="1:55" ht="30" customHeight="1" thickTop="1" thickBot="1">
      <c r="A16" s="112">
        <v>6</v>
      </c>
      <c r="B16" s="124" t="s">
        <v>20</v>
      </c>
      <c r="C16" s="65"/>
      <c r="D16" s="125">
        <f>'3. Därav sectio '!D16/'1.Ant pat totalt'!D26</f>
        <v>1.6898608349900597E-2</v>
      </c>
      <c r="E16" s="125">
        <f>'3. Därav sectio '!E16/'1.Ant pat totalt'!E26</f>
        <v>1.5740740740740739E-2</v>
      </c>
      <c r="F16" s="125">
        <f>'3. Därav sectio '!F16/'1.Ant pat totalt'!F26</f>
        <v>1.9990480723465015E-2</v>
      </c>
      <c r="G16" s="125">
        <f>'3. Därav sectio '!G16/'1.Ant pat totalt'!G26</f>
        <v>1.9614361702127658E-2</v>
      </c>
      <c r="H16" s="125">
        <f>'3. Därav sectio '!H16/'1.Ant pat totalt'!H26</f>
        <v>1.5352038115404976E-2</v>
      </c>
      <c r="I16" s="125">
        <f>'3. Därav sectio '!I16/'1.Ant pat totalt'!I26</f>
        <v>1.415929203539823E-2</v>
      </c>
      <c r="J16" s="125">
        <f>'3. Därav sectio '!J16/'1.Ant pat totalt'!J26</f>
        <v>1.7827407189734547E-2</v>
      </c>
      <c r="K16" s="125">
        <f>'3. Därav sectio '!K16/'1.Ant pat totalt'!K26</f>
        <v>1.6711590296495958E-2</v>
      </c>
      <c r="L16" s="125">
        <f>'3. Därav sectio '!L16/'1.Ant pat totalt'!L26</f>
        <v>1.5592203898050975E-2</v>
      </c>
      <c r="M16" s="125">
        <f>'3. Därav sectio '!M16/'1.Ant pat totalt'!M26</f>
        <v>1.7543859649122806E-2</v>
      </c>
      <c r="N16" s="125">
        <f>'3. Därav sectio '!N16/'1.Ant pat totalt'!N26</f>
        <v>1.6556291390728478E-2</v>
      </c>
      <c r="O16" s="125">
        <f>'3. Därav sectio '!O16/'1.Ant pat totalt'!O26</f>
        <v>2.0928711576193592E-2</v>
      </c>
      <c r="P16" s="125">
        <f>'3. Därav sectio '!P16/'1.Ant pat totalt'!P26</f>
        <v>1.6566265060240965E-2</v>
      </c>
      <c r="Q16" s="125">
        <f>'3. Därav sectio '!Q16/'1.Ant pat totalt'!Q26</f>
        <v>1.7285531370038413E-2</v>
      </c>
      <c r="R16" s="125"/>
      <c r="S16" s="125">
        <f>'3. Därav sectio '!S16/'1.Ant pat totalt'!S26</f>
        <v>2.0517830972154372E-2</v>
      </c>
      <c r="T16" s="125">
        <f>'3. Därav sectio '!T16/'1.Ant pat totalt'!T26</f>
        <v>1.2602179836512262E-2</v>
      </c>
      <c r="U16" s="125">
        <f>'3. Därav sectio '!U16/'1.Ant pat totalt'!U26</f>
        <v>1.0847107438016529E-2</v>
      </c>
      <c r="V16" s="125">
        <f>'3. Därav sectio '!V16/'1.Ant pat totalt'!V26</f>
        <v>1.7220443757589139E-2</v>
      </c>
      <c r="W16" s="125">
        <f>'3. Därav sectio '!W16/'1.Ant pat totalt'!W26</f>
        <v>1.9230769230769232E-2</v>
      </c>
      <c r="X16" s="125">
        <f>'3. Därav sectio '!X16/'1.Ant pat totalt'!X26</f>
        <v>1.7695099818511795E-2</v>
      </c>
      <c r="Y16" s="125">
        <f>'3. Därav sectio '!Y16/'1.Ant pat totalt'!Y26</f>
        <v>1.7779073156514134E-2</v>
      </c>
      <c r="Z16" s="176">
        <f>'3. Därav sectio '!Z16/'1.Ant pat totalt'!Z26</f>
        <v>2.0105820105820106E-2</v>
      </c>
      <c r="AA16" s="125">
        <f>'3. Därav sectio '!AA16/'1.Ant pat totalt'!AA26</f>
        <v>7.6335877862595417E-3</v>
      </c>
      <c r="AB16" s="125">
        <f>'3. Därav sectio '!AB16/'1.Ant pat totalt'!AB26</f>
        <v>1.764014112112897E-2</v>
      </c>
      <c r="AC16" s="125">
        <f>'3. Därav sectio '!AC16/'1.Ant pat totalt'!AC26</f>
        <v>1.4124293785310734E-2</v>
      </c>
      <c r="AD16" s="125">
        <f>'3. Därav sectio '!AD16/'1.Ant pat totalt'!AD26</f>
        <v>2.2463206816421378E-2</v>
      </c>
      <c r="AE16" s="125">
        <f>'3. Därav sectio '!AE16/'1.Ant pat totalt'!AE26</f>
        <v>2.3717758671805516E-2</v>
      </c>
      <c r="AF16" s="125">
        <f>'3. Därav sectio '!AF16/'1.Ant pat totalt'!AF26</f>
        <v>1.9325253848673438E-2</v>
      </c>
      <c r="AG16" s="125">
        <f>'3. Därav sectio '!AG16/'1.Ant pat totalt'!AG26</f>
        <v>1.419833988641328E-2</v>
      </c>
      <c r="AH16" s="125">
        <f>'3. Därav sectio '!AH16/'1.Ant pat totalt'!AH26</f>
        <v>1.8114990811236544E-2</v>
      </c>
      <c r="AI16" s="125">
        <f>'3. Därav sectio '!AI16/'1.Ant pat totalt'!AI26</f>
        <v>2.3609001794836392E-2</v>
      </c>
      <c r="AJ16" s="125">
        <f>'3. Därav sectio '!AJ16/'1.Ant pat totalt'!AJ26</f>
        <v>1.1795543905635648E-2</v>
      </c>
      <c r="AK16" s="125">
        <f>'3. Därav sectio '!AK16/'1.Ant pat totalt'!AK26</f>
        <v>1.7891373801916934E-2</v>
      </c>
      <c r="AL16" s="125">
        <f>'3. Därav sectio '!AL16/'1.Ant pat totalt'!AL26</f>
        <v>1.9596541786743516E-2</v>
      </c>
      <c r="AM16" s="125">
        <f>'3. Därav sectio '!AM16/'1.Ant pat totalt'!AM26</f>
        <v>1.6992790937178166E-2</v>
      </c>
      <c r="AN16" s="125">
        <f>'3. Därav sectio '!AN16/'1.Ant pat totalt'!AN26</f>
        <v>1.4533520862634786E-2</v>
      </c>
      <c r="AO16" s="125">
        <f>'3. Därav sectio '!AO16/'1.Ant pat totalt'!AO26</f>
        <v>1.5122873345935728E-2</v>
      </c>
      <c r="AP16" s="125">
        <f>'3. Därav sectio '!AP16/'1.Ant pat totalt'!AP26</f>
        <v>1.4176663031624863E-2</v>
      </c>
      <c r="AQ16" s="125">
        <f>'3. Därav sectio '!AQ16/'1.Ant pat totalt'!AQ26</f>
        <v>1.6470588235294119E-2</v>
      </c>
      <c r="AR16" s="125">
        <f>'3. Därav sectio '!AR16/'1.Ant pat totalt'!AR26</f>
        <v>1.5469233413544173E-2</v>
      </c>
      <c r="AS16" s="125"/>
      <c r="AT16" s="125">
        <f>'3. Därav sectio '!AT16/'1.Ant pat totalt'!AT26</f>
        <v>9.6385542168674707E-3</v>
      </c>
      <c r="AU16" s="125">
        <f>'3. Därav sectio '!AU16/'1.Ant pat totalt'!AU26</f>
        <v>1.7108938547486033E-2</v>
      </c>
      <c r="AV16" s="125">
        <f>'3. Därav sectio '!AV16/'1.Ant pat totalt'!AV26</f>
        <v>1.4134275618374558E-2</v>
      </c>
      <c r="AW16" s="125">
        <f>'3. Därav sectio '!AW16/'1.Ant pat totalt'!AW26</f>
        <v>1.0502625656414103E-2</v>
      </c>
      <c r="AX16" s="155">
        <f t="shared" si="1"/>
        <v>2.3717758671805516E-2</v>
      </c>
      <c r="AY16" s="155">
        <f t="shared" si="2"/>
        <v>7.6335877862595417E-3</v>
      </c>
      <c r="AZ16" s="125">
        <f>'3. Därav sectio '!AZ16/'1.Ant pat totalt'!AZ26</f>
        <v>1.7521743467890406E-2</v>
      </c>
      <c r="BB16" s="3">
        <v>6</v>
      </c>
      <c r="BC16" s="261">
        <f>SUM(AZ16)</f>
        <v>1.7521743467890406E-2</v>
      </c>
    </row>
    <row r="17" spans="1:55" ht="30" customHeight="1" thickTop="1" thickBot="1">
      <c r="A17" s="112">
        <v>7</v>
      </c>
      <c r="B17" s="126" t="s">
        <v>21</v>
      </c>
      <c r="C17" s="65"/>
      <c r="D17" s="125">
        <f>'3. Därav sectio '!D17/'1.Ant pat totalt'!D26</f>
        <v>9.9403578528827041E-3</v>
      </c>
      <c r="E17" s="125">
        <f>'3. Därav sectio '!E17/'1.Ant pat totalt'!E26</f>
        <v>8.3333333333333332E-3</v>
      </c>
      <c r="F17" s="125">
        <f>'3. Därav sectio '!F17/'1.Ant pat totalt'!F26</f>
        <v>1.4754878629224179E-2</v>
      </c>
      <c r="G17" s="125">
        <f>'3. Därav sectio '!G17/'1.Ant pat totalt'!G26</f>
        <v>1.0970744680851064E-2</v>
      </c>
      <c r="H17" s="125">
        <f>'3. Därav sectio '!H17/'1.Ant pat totalt'!H26</f>
        <v>1.4293276866066702E-2</v>
      </c>
      <c r="I17" s="125">
        <f>'3. Därav sectio '!I17/'1.Ant pat totalt'!I26</f>
        <v>5.3097345132743362E-3</v>
      </c>
      <c r="J17" s="125">
        <f>'3. Därav sectio '!J17/'1.Ant pat totalt'!J26</f>
        <v>9.403467528651191E-3</v>
      </c>
      <c r="K17" s="125">
        <f>'3. Därav sectio '!K17/'1.Ant pat totalt'!K26</f>
        <v>1.078167115902965E-2</v>
      </c>
      <c r="L17" s="125">
        <f>'3. Därav sectio '!L17/'1.Ant pat totalt'!L26</f>
        <v>9.595202398800599E-3</v>
      </c>
      <c r="M17" s="125">
        <f>'3. Därav sectio '!M17/'1.Ant pat totalt'!M26</f>
        <v>1.2670565302144249E-2</v>
      </c>
      <c r="N17" s="125">
        <f>'3. Därav sectio '!N17/'1.Ant pat totalt'!N26</f>
        <v>1.0879848628192999E-2</v>
      </c>
      <c r="O17" s="125">
        <f>'3. Därav sectio '!O17/'1.Ant pat totalt'!O26</f>
        <v>9.8103335513407448E-3</v>
      </c>
      <c r="P17" s="125">
        <f>'3. Därav sectio '!P17/'1.Ant pat totalt'!P26</f>
        <v>1.6566265060240965E-2</v>
      </c>
      <c r="Q17" s="125">
        <f>'3. Därav sectio '!Q17/'1.Ant pat totalt'!Q26</f>
        <v>1.0243277848911651E-2</v>
      </c>
      <c r="R17" s="125"/>
      <c r="S17" s="125">
        <f>'3. Därav sectio '!S17/'1.Ant pat totalt'!S26</f>
        <v>1.4167073766487542E-2</v>
      </c>
      <c r="T17" s="125">
        <f>'3. Därav sectio '!T17/'1.Ant pat totalt'!T26</f>
        <v>6.4713896457765669E-3</v>
      </c>
      <c r="U17" s="125">
        <f>'3. Därav sectio '!U17/'1.Ant pat totalt'!U26</f>
        <v>3.6157024793388431E-3</v>
      </c>
      <c r="V17" s="125">
        <f>'3. Därav sectio '!V17/'1.Ant pat totalt'!V26</f>
        <v>9.4933215586709349E-3</v>
      </c>
      <c r="W17" s="125">
        <f>'3. Därav sectio '!W17/'1.Ant pat totalt'!W26</f>
        <v>1.282051282051282E-2</v>
      </c>
      <c r="X17" s="125">
        <f>'3. Därav sectio '!X17/'1.Ant pat totalt'!X26</f>
        <v>8.6206896551724137E-3</v>
      </c>
      <c r="Y17" s="125">
        <f>'3. Därav sectio '!Y17/'1.Ant pat totalt'!Y26</f>
        <v>1.1366948411541825E-2</v>
      </c>
      <c r="Z17" s="176">
        <f>'3. Därav sectio '!Z17/'1.Ant pat totalt'!Z26</f>
        <v>8.4656084656084662E-3</v>
      </c>
      <c r="AA17" s="125">
        <f>'3. Därav sectio '!AA17/'1.Ant pat totalt'!AA26</f>
        <v>7.6335877862595417E-3</v>
      </c>
      <c r="AB17" s="125">
        <f>'3. Därav sectio '!AB17/'1.Ant pat totalt'!AB26</f>
        <v>6.6640533124264992E-3</v>
      </c>
      <c r="AC17" s="125">
        <f>'3. Därav sectio '!AC17/'1.Ant pat totalt'!AC26</f>
        <v>8.4745762711864406E-3</v>
      </c>
      <c r="AD17" s="125">
        <f>'3. Därav sectio '!AD17/'1.Ant pat totalt'!AD26</f>
        <v>1.0457010069713401E-2</v>
      </c>
      <c r="AE17" s="125">
        <f>'3. Därav sectio '!AE17/'1.Ant pat totalt'!AE26</f>
        <v>1.1265935369107619E-2</v>
      </c>
      <c r="AF17" s="125">
        <f>'3. Därav sectio '!AF17/'1.Ant pat totalt'!AF26</f>
        <v>8.3524402227317385E-3</v>
      </c>
      <c r="AG17" s="125">
        <f>'3. Därav sectio '!AG17/'1.Ant pat totalt'!AG26</f>
        <v>1.2013979903888162E-2</v>
      </c>
      <c r="AH17" s="125">
        <f>'3. Därav sectio '!AH17/'1.Ant pat totalt'!AH26</f>
        <v>1.680231031766868E-2</v>
      </c>
      <c r="AI17" s="125">
        <f>'3. Därav sectio '!AI17/'1.Ant pat totalt'!AI26</f>
        <v>9.9406323346679544E-3</v>
      </c>
      <c r="AJ17" s="125">
        <f>'3. Därav sectio '!AJ17/'1.Ant pat totalt'!AJ26</f>
        <v>9.1743119266055051E-3</v>
      </c>
      <c r="AK17" s="125">
        <f>'3. Därav sectio '!AK17/'1.Ant pat totalt'!AK26</f>
        <v>7.028753993610224E-3</v>
      </c>
      <c r="AL17" s="125">
        <f>'3. Därav sectio '!AL17/'1.Ant pat totalt'!AL26</f>
        <v>7.492795389048991E-3</v>
      </c>
      <c r="AM17" s="125">
        <f>'3. Därav sectio '!AM17/'1.Ant pat totalt'!AM26</f>
        <v>8.7538619979402685E-3</v>
      </c>
      <c r="AN17" s="125">
        <f>'3. Därav sectio '!AN17/'1.Ant pat totalt'!AN26</f>
        <v>7.0323488045007029E-3</v>
      </c>
      <c r="AO17" s="125">
        <f>'3. Därav sectio '!AO17/'1.Ant pat totalt'!AO26</f>
        <v>1.3232514177693762E-2</v>
      </c>
      <c r="AP17" s="125">
        <f>'3. Därav sectio '!AP17/'1.Ant pat totalt'!AP26</f>
        <v>5.4525627044711015E-3</v>
      </c>
      <c r="AQ17" s="125">
        <f>'3. Därav sectio '!AQ17/'1.Ant pat totalt'!AQ26</f>
        <v>1.411764705882353E-2</v>
      </c>
      <c r="AR17" s="125">
        <f>'3. Därav sectio '!AR17/'1.Ant pat totalt'!AR26</f>
        <v>8.9377793056032995E-3</v>
      </c>
      <c r="AS17" s="125"/>
      <c r="AT17" s="125">
        <f>'3. Därav sectio '!AT17/'1.Ant pat totalt'!AT26</f>
        <v>7.2289156626506026E-3</v>
      </c>
      <c r="AU17" s="125">
        <f>'3. Därav sectio '!AU17/'1.Ant pat totalt'!AU26</f>
        <v>8.3798882681564244E-3</v>
      </c>
      <c r="AV17" s="125">
        <f>'3. Därav sectio '!AV17/'1.Ant pat totalt'!AV26</f>
        <v>7.0671378091872791E-3</v>
      </c>
      <c r="AW17" s="125">
        <f>'3. Därav sectio '!AW17/'1.Ant pat totalt'!AW26</f>
        <v>1.1252813203300824E-2</v>
      </c>
      <c r="AX17" s="155">
        <f t="shared" si="1"/>
        <v>1.680231031766868E-2</v>
      </c>
      <c r="AY17" s="155">
        <f t="shared" si="2"/>
        <v>3.6157024793388431E-3</v>
      </c>
      <c r="AZ17" s="125">
        <f>'3. Därav sectio '!AZ17/'1.Ant pat totalt'!AZ26</f>
        <v>9.9035941340250132E-3</v>
      </c>
      <c r="BB17" s="3">
        <v>7</v>
      </c>
      <c r="BC17" s="261">
        <f>AZ17</f>
        <v>9.9035941340250132E-3</v>
      </c>
    </row>
    <row r="18" spans="1:55" ht="30" customHeight="1" thickTop="1" thickBot="1">
      <c r="A18" s="106" t="s">
        <v>14</v>
      </c>
      <c r="B18" s="119" t="s">
        <v>22</v>
      </c>
      <c r="C18" s="65"/>
      <c r="D18" s="108">
        <f>'3. Därav sectio '!D18/'1.Ant pat totalt'!D26</f>
        <v>1.3253810470510272E-3</v>
      </c>
      <c r="E18" s="108">
        <f>'3. Därav sectio '!E18/'1.Ant pat totalt'!E26</f>
        <v>0</v>
      </c>
      <c r="F18" s="108">
        <f>'3. Därav sectio '!F18/'1.Ant pat totalt'!F26</f>
        <v>3.3317467872441696E-3</v>
      </c>
      <c r="G18" s="108">
        <f>'3. Därav sectio '!G18/'1.Ant pat totalt'!G26</f>
        <v>2.327127659574468E-3</v>
      </c>
      <c r="H18" s="108">
        <f>'3. Därav sectio '!H18/'1.Ant pat totalt'!H26</f>
        <v>5.8231868713605082E-3</v>
      </c>
      <c r="I18" s="108">
        <f>'3. Därav sectio '!I18/'1.Ant pat totalt'!I26</f>
        <v>3.5398230088495575E-3</v>
      </c>
      <c r="J18" s="108">
        <f>'3. Därav sectio '!J18/'1.Ant pat totalt'!J26</f>
        <v>4.5058281908120284E-3</v>
      </c>
      <c r="K18" s="108">
        <f>'3. Därav sectio '!K18/'1.Ant pat totalt'!K26</f>
        <v>1.0781671159029651E-3</v>
      </c>
      <c r="L18" s="108">
        <f>'3. Därav sectio '!L18/'1.Ant pat totalt'!L26</f>
        <v>1.1994002998500749E-3</v>
      </c>
      <c r="M18" s="108">
        <f>'3. Därav sectio '!M18/'1.Ant pat totalt'!M26</f>
        <v>4.8732943469785572E-3</v>
      </c>
      <c r="N18" s="108">
        <f>'3. Därav sectio '!N18/'1.Ant pat totalt'!N26</f>
        <v>4.2573320719016088E-3</v>
      </c>
      <c r="O18" s="108">
        <f>'3. Därav sectio '!O18/'1.Ant pat totalt'!O26</f>
        <v>6.5402223675604975E-4</v>
      </c>
      <c r="P18" s="108">
        <f>'3. Därav sectio '!P18/'1.Ant pat totalt'!P26</f>
        <v>0</v>
      </c>
      <c r="Q18" s="108">
        <f>'3. Därav sectio '!Q18/'1.Ant pat totalt'!Q26</f>
        <v>3.201024327784891E-3</v>
      </c>
      <c r="R18" s="108"/>
      <c r="S18" s="108">
        <f>'3. Därav sectio '!S18/'1.Ant pat totalt'!S26</f>
        <v>2.4425989252564728E-3</v>
      </c>
      <c r="T18" s="108">
        <f>'3. Därav sectio '!T18/'1.Ant pat totalt'!T26</f>
        <v>3.4059945504087192E-4</v>
      </c>
      <c r="U18" s="108">
        <f>'3. Därav sectio '!U18/'1.Ant pat totalt'!U26</f>
        <v>1.0330578512396695E-3</v>
      </c>
      <c r="V18" s="108">
        <f>'3. Därav sectio '!V18/'1.Ant pat totalt'!V26</f>
        <v>2.5389115796445524E-3</v>
      </c>
      <c r="W18" s="108">
        <f>'3. Därav sectio '!W18/'1.Ant pat totalt'!W26</f>
        <v>0</v>
      </c>
      <c r="X18" s="108">
        <f>'3. Därav sectio '!X18/'1.Ant pat totalt'!X26</f>
        <v>3.1760435571687841E-3</v>
      </c>
      <c r="Y18" s="108">
        <f>'3. Därav sectio '!Y18/'1.Ant pat totalt'!Y26</f>
        <v>2.9146021568055959E-3</v>
      </c>
      <c r="Z18" s="170">
        <f>'3. Därav sectio '!Z18/'1.Ant pat totalt'!Z26</f>
        <v>1.0582010582010583E-3</v>
      </c>
      <c r="AA18" s="108">
        <f>'3. Därav sectio '!AA18/'1.Ant pat totalt'!AA26</f>
        <v>5.0890585241730284E-3</v>
      </c>
      <c r="AB18" s="108">
        <f>'3. Därav sectio '!AB18/'1.Ant pat totalt'!AB26</f>
        <v>3.9200313602508821E-3</v>
      </c>
      <c r="AC18" s="108">
        <f>'3. Därav sectio '!AC18/'1.Ant pat totalt'!AC26</f>
        <v>0</v>
      </c>
      <c r="AD18" s="108">
        <f>'3. Därav sectio '!AD18/'1.Ant pat totalt'!AD26</f>
        <v>0</v>
      </c>
      <c r="AE18" s="108">
        <f>'3. Därav sectio '!AE18/'1.Ant pat totalt'!AE26</f>
        <v>1.4823599169878447E-3</v>
      </c>
      <c r="AF18" s="108">
        <f>'3. Därav sectio '!AF18/'1.Ant pat totalt'!AF26</f>
        <v>3.4392400917130691E-3</v>
      </c>
      <c r="AG18" s="108">
        <f>'3. Därav sectio '!AG18/'1.Ant pat totalt'!AG26</f>
        <v>4.5871559633027525E-3</v>
      </c>
      <c r="AH18" s="108">
        <f>'3. Därav sectio '!AH18/'1.Ant pat totalt'!AH26</f>
        <v>3.6755053819900237E-3</v>
      </c>
      <c r="AI18" s="108">
        <f>'3. Därav sectio '!AI18/'1.Ant pat totalt'!AI26</f>
        <v>2.0709650697224905E-3</v>
      </c>
      <c r="AJ18" s="108">
        <f>'3. Därav sectio '!AJ18/'1.Ant pat totalt'!AJ26</f>
        <v>3.27653997378768E-3</v>
      </c>
      <c r="AK18" s="108">
        <f>'3. Därav sectio '!AK18/'1.Ant pat totalt'!AK26</f>
        <v>2.5559105431309905E-3</v>
      </c>
      <c r="AL18" s="108">
        <f>'3. Därav sectio '!AL18/'1.Ant pat totalt'!AL26</f>
        <v>1.7291066282420749E-3</v>
      </c>
      <c r="AM18" s="108">
        <f>'3. Därav sectio '!AM18/'1.Ant pat totalt'!AM26</f>
        <v>3.089598352214212E-3</v>
      </c>
      <c r="AN18" s="108">
        <f>'3. Därav sectio '!AN18/'1.Ant pat totalt'!AN26</f>
        <v>4.6882325363338024E-4</v>
      </c>
      <c r="AO18" s="108">
        <f>'3. Därav sectio '!AO18/'1.Ant pat totalt'!AO26</f>
        <v>0</v>
      </c>
      <c r="AP18" s="108">
        <f>'3. Därav sectio '!AP18/'1.Ant pat totalt'!AP26</f>
        <v>0</v>
      </c>
      <c r="AQ18" s="108">
        <f>'3. Därav sectio '!AQ18/'1.Ant pat totalt'!AQ26</f>
        <v>1.176470588235294E-3</v>
      </c>
      <c r="AR18" s="108">
        <f>'3. Därav sectio '!AR18/'1.Ant pat totalt'!AR26</f>
        <v>3.7813681677552422E-3</v>
      </c>
      <c r="AS18" s="108"/>
      <c r="AT18" s="108">
        <f>'3. Därav sectio '!AT18/'1.Ant pat totalt'!AT26</f>
        <v>8.0321285140562252E-4</v>
      </c>
      <c r="AU18" s="108">
        <f>'3. Därav sectio '!AU18/'1.Ant pat totalt'!AU26</f>
        <v>2.0949720670391061E-3</v>
      </c>
      <c r="AV18" s="108">
        <f>'3. Därav sectio '!AV18/'1.Ant pat totalt'!AV26</f>
        <v>0</v>
      </c>
      <c r="AW18" s="108">
        <f>'3. Därav sectio '!AW18/'1.Ant pat totalt'!AW26</f>
        <v>1.5003750937734434E-3</v>
      </c>
      <c r="AX18" s="155">
        <f t="shared" si="1"/>
        <v>5.8231868713605082E-3</v>
      </c>
      <c r="AY18" s="155">
        <f t="shared" si="2"/>
        <v>0</v>
      </c>
      <c r="AZ18" s="108">
        <f>'3. Därav sectio '!AZ18/'1.Ant pat totalt'!AZ26</f>
        <v>2.6119369144681354E-3</v>
      </c>
      <c r="BB18" s="3">
        <v>8</v>
      </c>
      <c r="BC18" s="261">
        <f>SUM(AZ18:AZ20)</f>
        <v>9.3957175117673208E-3</v>
      </c>
    </row>
    <row r="19" spans="1:55" ht="30" customHeight="1" thickTop="1" thickBot="1">
      <c r="A19" s="127" t="s">
        <v>11</v>
      </c>
      <c r="B19" s="119" t="s">
        <v>23</v>
      </c>
      <c r="C19" s="65"/>
      <c r="D19" s="128">
        <f>'3. Därav sectio '!D19/'1.Ant pat totalt'!D26</f>
        <v>1.3253810470510272E-3</v>
      </c>
      <c r="E19" s="128">
        <f>'3. Därav sectio '!E19/'1.Ant pat totalt'!E26</f>
        <v>0</v>
      </c>
      <c r="F19" s="128">
        <f>'3. Därav sectio '!F19/'1.Ant pat totalt'!F26</f>
        <v>0</v>
      </c>
      <c r="G19" s="128">
        <f>'3. Därav sectio '!G19/'1.Ant pat totalt'!G26</f>
        <v>9.9734042553191482E-4</v>
      </c>
      <c r="H19" s="128">
        <f>'3. Därav sectio '!H19/'1.Ant pat totalt'!H26</f>
        <v>1.5881418740074113E-3</v>
      </c>
      <c r="I19" s="128">
        <f>'3. Därav sectio '!I19/'1.Ant pat totalt'!I26</f>
        <v>1.7699115044247787E-3</v>
      </c>
      <c r="J19" s="128">
        <f>'3. Därav sectio '!J19/'1.Ant pat totalt'!J26</f>
        <v>2.9385836027034967E-3</v>
      </c>
      <c r="K19" s="128">
        <f>'3. Därav sectio '!K19/'1.Ant pat totalt'!K26</f>
        <v>1.6172506738544475E-3</v>
      </c>
      <c r="L19" s="128">
        <f>'3. Därav sectio '!L19/'1.Ant pat totalt'!L26</f>
        <v>5.9970014992503744E-4</v>
      </c>
      <c r="M19" s="128">
        <f>'3. Därav sectio '!M19/'1.Ant pat totalt'!M26</f>
        <v>9.7465886939571145E-4</v>
      </c>
      <c r="N19" s="128">
        <f>'3. Därav sectio '!N19/'1.Ant pat totalt'!N26</f>
        <v>9.4607379375591296E-4</v>
      </c>
      <c r="O19" s="128">
        <f>'3. Därav sectio '!O19/'1.Ant pat totalt'!O26</f>
        <v>0</v>
      </c>
      <c r="P19" s="128">
        <f>'3. Därav sectio '!P19/'1.Ant pat totalt'!P26</f>
        <v>0</v>
      </c>
      <c r="Q19" s="128">
        <f>'3. Därav sectio '!Q19/'1.Ant pat totalt'!Q26</f>
        <v>2.5608194622279128E-3</v>
      </c>
      <c r="R19" s="128"/>
      <c r="S19" s="128">
        <f>'3. Därav sectio '!S19/'1.Ant pat totalt'!S26</f>
        <v>9.7703957010258913E-4</v>
      </c>
      <c r="T19" s="128">
        <f>'3. Därav sectio '!T19/'1.Ant pat totalt'!T26</f>
        <v>3.4059945504087192E-4</v>
      </c>
      <c r="U19" s="128">
        <f>'3. Därav sectio '!U19/'1.Ant pat totalt'!U26</f>
        <v>1.0330578512396695E-3</v>
      </c>
      <c r="V19" s="128">
        <f>'3. Därav sectio '!V19/'1.Ant pat totalt'!V26</f>
        <v>8.8309967987636607E-4</v>
      </c>
      <c r="W19" s="128">
        <f>'3. Därav sectio '!W19/'1.Ant pat totalt'!W26</f>
        <v>0</v>
      </c>
      <c r="X19" s="128">
        <f>'3. Därav sectio '!X19/'1.Ant pat totalt'!X26</f>
        <v>0</v>
      </c>
      <c r="Y19" s="128">
        <f>'3. Därav sectio '!Y19/'1.Ant pat totalt'!Y26</f>
        <v>8.7438064704167882E-4</v>
      </c>
      <c r="Z19" s="177">
        <f>'3. Därav sectio '!Z19/'1.Ant pat totalt'!Z26</f>
        <v>1.0582010582010583E-3</v>
      </c>
      <c r="AA19" s="128">
        <f>'3. Därav sectio '!AA19/'1.Ant pat totalt'!AA26</f>
        <v>0</v>
      </c>
      <c r="AB19" s="128">
        <f>'3. Därav sectio '!AB19/'1.Ant pat totalt'!AB26</f>
        <v>1.1760094080752645E-3</v>
      </c>
      <c r="AC19" s="128">
        <f>'3. Därav sectio '!AC19/'1.Ant pat totalt'!AC26</f>
        <v>0</v>
      </c>
      <c r="AD19" s="128">
        <f>'3. Därav sectio '!AD19/'1.Ant pat totalt'!AD26</f>
        <v>3.8729666924864449E-4</v>
      </c>
      <c r="AE19" s="128">
        <f>'3. Därav sectio '!AE19/'1.Ant pat totalt'!AE26</f>
        <v>2.3717758671805513E-3</v>
      </c>
      <c r="AF19" s="128">
        <f>'3. Därav sectio '!AF19/'1.Ant pat totalt'!AF26</f>
        <v>1.1464133639043563E-3</v>
      </c>
      <c r="AG19" s="128">
        <f>'3. Därav sectio '!AG19/'1.Ant pat totalt'!AG26</f>
        <v>1.3106159895150721E-3</v>
      </c>
      <c r="AH19" s="128">
        <f>'3. Därav sectio '!AH19/'1.Ant pat totalt'!AH26</f>
        <v>1.5752165922814387E-3</v>
      </c>
      <c r="AI19" s="128">
        <f>'3. Därav sectio '!AI19/'1.Ant pat totalt'!AI26</f>
        <v>8.2838602788899631E-4</v>
      </c>
      <c r="AJ19" s="128">
        <f>'3. Därav sectio '!AJ19/'1.Ant pat totalt'!AJ26</f>
        <v>1.3106159895150721E-3</v>
      </c>
      <c r="AK19" s="128">
        <f>'3. Därav sectio '!AK19/'1.Ant pat totalt'!AK26</f>
        <v>0</v>
      </c>
      <c r="AL19" s="128">
        <f>'3. Därav sectio '!AL19/'1.Ant pat totalt'!AL26</f>
        <v>1.1527377521613833E-3</v>
      </c>
      <c r="AM19" s="128">
        <f>'3. Därav sectio '!AM19/'1.Ant pat totalt'!AM26</f>
        <v>7.7239958805355301E-4</v>
      </c>
      <c r="AN19" s="128">
        <f>'3. Därav sectio '!AN19/'1.Ant pat totalt'!AN26</f>
        <v>1.4064697609001407E-3</v>
      </c>
      <c r="AO19" s="128">
        <f>'3. Därav sectio '!AO19/'1.Ant pat totalt'!AO26</f>
        <v>0</v>
      </c>
      <c r="AP19" s="128">
        <f>'3. Därav sectio '!AP19/'1.Ant pat totalt'!AP26</f>
        <v>1.0905125408942203E-3</v>
      </c>
      <c r="AQ19" s="128">
        <f>'3. Därav sectio '!AQ19/'1.Ant pat totalt'!AQ26</f>
        <v>1.176470588235294E-3</v>
      </c>
      <c r="AR19" s="128">
        <f>'3. Därav sectio '!AR19/'1.Ant pat totalt'!AR26</f>
        <v>1.3750429700928155E-3</v>
      </c>
      <c r="AS19" s="128"/>
      <c r="AT19" s="128">
        <f>'3. Därav sectio '!AT19/'1.Ant pat totalt'!AT26</f>
        <v>3.2128514056224901E-3</v>
      </c>
      <c r="AU19" s="128">
        <f>'3. Därav sectio '!AU19/'1.Ant pat totalt'!AU26</f>
        <v>6.9832402234636874E-4</v>
      </c>
      <c r="AV19" s="128">
        <f>'3. Därav sectio '!AV19/'1.Ant pat totalt'!AV26</f>
        <v>1.7667844522968198E-3</v>
      </c>
      <c r="AW19" s="128">
        <f>'3. Därav sectio '!AW19/'1.Ant pat totalt'!AW26</f>
        <v>0</v>
      </c>
      <c r="AX19" s="155">
        <f t="shared" si="1"/>
        <v>3.2128514056224901E-3</v>
      </c>
      <c r="AY19" s="155">
        <f t="shared" si="2"/>
        <v>0</v>
      </c>
      <c r="AZ19" s="128">
        <f>'3. Därav sectio '!AZ19/'1.Ant pat totalt'!AZ26</f>
        <v>1.1789993016696444E-3</v>
      </c>
      <c r="BB19" s="3"/>
      <c r="BC19" s="3"/>
    </row>
    <row r="20" spans="1:55" ht="30" customHeight="1" thickTop="1" thickBot="1">
      <c r="A20" s="129" t="s">
        <v>13</v>
      </c>
      <c r="B20" s="110" t="s">
        <v>24</v>
      </c>
      <c r="C20" s="65"/>
      <c r="D20" s="111">
        <f>'3. Därav sectio '!D20/'1.Ant pat totalt'!D26</f>
        <v>2.982107355864811E-3</v>
      </c>
      <c r="E20" s="111">
        <f>'3. Därav sectio '!E20/'1.Ant pat totalt'!E26</f>
        <v>0</v>
      </c>
      <c r="F20" s="111">
        <f>'3. Därav sectio '!F20/'1.Ant pat totalt'!F26</f>
        <v>4.7596382674916704E-3</v>
      </c>
      <c r="G20" s="111">
        <f>'3. Därav sectio '!G20/'1.Ant pat totalt'!G26</f>
        <v>5.9840425531914893E-3</v>
      </c>
      <c r="H20" s="111">
        <f>'3. Därav sectio '!H20/'1.Ant pat totalt'!H26</f>
        <v>5.2938062466913712E-3</v>
      </c>
      <c r="I20" s="111">
        <f>'3. Därav sectio '!I20/'1.Ant pat totalt'!I26</f>
        <v>0</v>
      </c>
      <c r="J20" s="111">
        <f>'3. Därav sectio '!J20/'1.Ant pat totalt'!J26</f>
        <v>1.0676853756489373E-2</v>
      </c>
      <c r="K20" s="111">
        <f>'3. Därav sectio '!K20/'1.Ant pat totalt'!K26</f>
        <v>4.8517520215633422E-3</v>
      </c>
      <c r="L20" s="111">
        <f>'3. Därav sectio '!L20/'1.Ant pat totalt'!L26</f>
        <v>3.2983508245877061E-3</v>
      </c>
      <c r="M20" s="111">
        <f>'3. Därav sectio '!M20/'1.Ant pat totalt'!M26</f>
        <v>1.9493177387914229E-3</v>
      </c>
      <c r="N20" s="111">
        <f>'3. Därav sectio '!N20/'1.Ant pat totalt'!N26</f>
        <v>6.6225165562913907E-3</v>
      </c>
      <c r="O20" s="111">
        <f>'3. Därav sectio '!O20/'1.Ant pat totalt'!O26</f>
        <v>5.232177894048398E-3</v>
      </c>
      <c r="P20" s="111">
        <f>'3. Därav sectio '!P20/'1.Ant pat totalt'!P26</f>
        <v>0</v>
      </c>
      <c r="Q20" s="111">
        <f>'3. Därav sectio '!Q20/'1.Ant pat totalt'!Q26</f>
        <v>8.3226632522407171E-3</v>
      </c>
      <c r="R20" s="111"/>
      <c r="S20" s="111">
        <f>'3. Därav sectio '!S20/'1.Ant pat totalt'!S26</f>
        <v>7.3277967757694185E-3</v>
      </c>
      <c r="T20" s="111">
        <f>'3. Därav sectio '!T20/'1.Ant pat totalt'!T26</f>
        <v>8.855585831062671E-3</v>
      </c>
      <c r="U20" s="111">
        <f>'3. Därav sectio '!U20/'1.Ant pat totalt'!U26</f>
        <v>5.1652892561983473E-3</v>
      </c>
      <c r="V20" s="111">
        <f>'3. Därav sectio '!V20/'1.Ant pat totalt'!V26</f>
        <v>6.2920852191191085E-3</v>
      </c>
      <c r="W20" s="111">
        <f>'3. Därav sectio '!W20/'1.Ant pat totalt'!W26</f>
        <v>0</v>
      </c>
      <c r="X20" s="111">
        <f>'3. Därav sectio '!X20/'1.Ant pat totalt'!X26</f>
        <v>2.2686025408348459E-3</v>
      </c>
      <c r="Y20" s="111">
        <f>'3. Därav sectio '!Y20/'1.Ant pat totalt'!Y26</f>
        <v>2.6231419411250363E-3</v>
      </c>
      <c r="Z20" s="171">
        <f>'3. Därav sectio '!Z20/'1.Ant pat totalt'!Z26</f>
        <v>0</v>
      </c>
      <c r="AA20" s="111">
        <f>'3. Därav sectio '!AA20/'1.Ant pat totalt'!AA26</f>
        <v>7.6335877862595417E-3</v>
      </c>
      <c r="AB20" s="111">
        <f>'3. Därav sectio '!AB20/'1.Ant pat totalt'!AB26</f>
        <v>2.7440219521756176E-3</v>
      </c>
      <c r="AC20" s="111">
        <f>'3. Därav sectio '!AC20/'1.Ant pat totalt'!AC26</f>
        <v>0</v>
      </c>
      <c r="AD20" s="111">
        <f>'3. Därav sectio '!AD20/'1.Ant pat totalt'!AD26</f>
        <v>1.9364833462432224E-3</v>
      </c>
      <c r="AE20" s="111">
        <f>'3. Därav sectio '!AE20/'1.Ant pat totalt'!AE26</f>
        <v>3.5576638007708272E-3</v>
      </c>
      <c r="AF20" s="111">
        <f>'3. Därav sectio '!AF20/'1.Ant pat totalt'!AF26</f>
        <v>5.8958401572224038E-3</v>
      </c>
      <c r="AG20" s="111">
        <f>'3. Därav sectio '!AG20/'1.Ant pat totalt'!AG26</f>
        <v>6.9899519440803845E-3</v>
      </c>
      <c r="AH20" s="111">
        <f>'3. Därav sectio '!AH20/'1.Ant pat totalt'!AH26</f>
        <v>1.2339196639537937E-2</v>
      </c>
      <c r="AI20" s="111">
        <f>'3. Därav sectio '!AI20/'1.Ant pat totalt'!AI26</f>
        <v>7.7316029269639654E-3</v>
      </c>
      <c r="AJ20" s="111">
        <f>'3. Därav sectio '!AJ20/'1.Ant pat totalt'!AJ26</f>
        <v>5.8977719528178242E-3</v>
      </c>
      <c r="AK20" s="111">
        <f>'3. Därav sectio '!AK20/'1.Ant pat totalt'!AK26</f>
        <v>3.1948881789137379E-3</v>
      </c>
      <c r="AL20" s="111">
        <f>'3. Därav sectio '!AL20/'1.Ant pat totalt'!AL26</f>
        <v>6.9164265129682996E-3</v>
      </c>
      <c r="AM20" s="111">
        <f>'3. Därav sectio '!AM20/'1.Ant pat totalt'!AM26</f>
        <v>3.8619979402677654E-3</v>
      </c>
      <c r="AN20" s="111">
        <f>'3. Därav sectio '!AN20/'1.Ant pat totalt'!AN26</f>
        <v>1.875293014533521E-3</v>
      </c>
      <c r="AO20" s="111">
        <f>'3. Därav sectio '!AO20/'1.Ant pat totalt'!AO26</f>
        <v>3.780718336483932E-3</v>
      </c>
      <c r="AP20" s="111">
        <f>'3. Därav sectio '!AP20/'1.Ant pat totalt'!AP26</f>
        <v>1.0905125408942203E-3</v>
      </c>
      <c r="AQ20" s="111">
        <f>'3. Därav sectio '!AQ20/'1.Ant pat totalt'!AQ26</f>
        <v>4.7058823529411761E-3</v>
      </c>
      <c r="AR20" s="111">
        <f>'3. Därav sectio '!AR20/'1.Ant pat totalt'!AR26</f>
        <v>3.0938466827088347E-3</v>
      </c>
      <c r="AS20" s="111"/>
      <c r="AT20" s="111">
        <f>'3. Därav sectio '!AT20/'1.Ant pat totalt'!AT26</f>
        <v>1.606425702811245E-3</v>
      </c>
      <c r="AU20" s="111">
        <f>'3. Därav sectio '!AU20/'1.Ant pat totalt'!AU26</f>
        <v>3.8407821229050278E-3</v>
      </c>
      <c r="AV20" s="111">
        <f>'3. Därav sectio '!AV20/'1.Ant pat totalt'!AV26</f>
        <v>3.5335689045936395E-3</v>
      </c>
      <c r="AW20" s="111">
        <f>'3. Därav sectio '!AW20/'1.Ant pat totalt'!AW26</f>
        <v>4.5011252813203298E-3</v>
      </c>
      <c r="AX20" s="155">
        <f t="shared" si="1"/>
        <v>1.2339196639537937E-2</v>
      </c>
      <c r="AY20" s="155">
        <f t="shared" si="2"/>
        <v>0</v>
      </c>
      <c r="AZ20" s="111">
        <f>'3. Därav sectio '!AZ20/'1.Ant pat totalt'!AZ26</f>
        <v>5.6047812956295405E-3</v>
      </c>
      <c r="BB20" s="3"/>
      <c r="BC20" s="3"/>
    </row>
    <row r="21" spans="1:55" ht="30" customHeight="1" thickTop="1" thickBot="1">
      <c r="A21" s="112">
        <v>9</v>
      </c>
      <c r="B21" s="126" t="s">
        <v>25</v>
      </c>
      <c r="C21" s="65"/>
      <c r="D21" s="125">
        <f>'3. Därav sectio '!D21/'1.Ant pat totalt'!D26</f>
        <v>1.9880715705765406E-3</v>
      </c>
      <c r="E21" s="125">
        <f>'3. Därav sectio '!E21/'1.Ant pat totalt'!E26</f>
        <v>0</v>
      </c>
      <c r="F21" s="125">
        <f>'3. Därav sectio '!F21/'1.Ant pat totalt'!F26</f>
        <v>1.4278914802475012E-3</v>
      </c>
      <c r="G21" s="125">
        <f>'3. Därav sectio '!G21/'1.Ant pat totalt'!G26</f>
        <v>1.6622340425531915E-3</v>
      </c>
      <c r="H21" s="125">
        <f>'3. Därav sectio '!H21/'1.Ant pat totalt'!H26</f>
        <v>1.5881418740074113E-3</v>
      </c>
      <c r="I21" s="125">
        <f>'3. Därav sectio '!I21/'1.Ant pat totalt'!I26</f>
        <v>1.7699115044247787E-3</v>
      </c>
      <c r="J21" s="125">
        <f>'3. Därav sectio '!J21/'1.Ant pat totalt'!J26</f>
        <v>1.665197374865315E-3</v>
      </c>
      <c r="K21" s="125">
        <f>'3. Därav sectio '!K21/'1.Ant pat totalt'!K26</f>
        <v>3.7735849056603774E-3</v>
      </c>
      <c r="L21" s="125">
        <f>'3. Därav sectio '!L21/'1.Ant pat totalt'!L26</f>
        <v>1.7991004497751124E-3</v>
      </c>
      <c r="M21" s="125">
        <f>'3. Därav sectio '!M21/'1.Ant pat totalt'!M26</f>
        <v>3.8986354775828458E-3</v>
      </c>
      <c r="N21" s="125">
        <f>'3. Därav sectio '!N21/'1.Ant pat totalt'!N26</f>
        <v>2.8382213812677389E-3</v>
      </c>
      <c r="O21" s="125">
        <f>'3. Därav sectio '!O21/'1.Ant pat totalt'!O26</f>
        <v>1.9620667102681491E-3</v>
      </c>
      <c r="P21" s="125">
        <f>'3. Därav sectio '!P21/'1.Ant pat totalt'!P26</f>
        <v>0</v>
      </c>
      <c r="Q21" s="125">
        <f>'3. Därav sectio '!Q21/'1.Ant pat totalt'!Q26</f>
        <v>0</v>
      </c>
      <c r="R21" s="125"/>
      <c r="S21" s="125">
        <f>'3. Därav sectio '!S21/'1.Ant pat totalt'!S26</f>
        <v>3.4196384953590619E-3</v>
      </c>
      <c r="T21" s="125">
        <f>'3. Därav sectio '!T21/'1.Ant pat totalt'!T26</f>
        <v>2.0435967302452314E-3</v>
      </c>
      <c r="U21" s="125">
        <f>'3. Därav sectio '!U21/'1.Ant pat totalt'!U26</f>
        <v>1.5495867768595042E-3</v>
      </c>
      <c r="V21" s="125">
        <f>'3. Därav sectio '!V21/'1.Ant pat totalt'!V26</f>
        <v>1.4350369797990947E-3</v>
      </c>
      <c r="W21" s="125">
        <f>'3. Därav sectio '!W21/'1.Ant pat totalt'!W26</f>
        <v>0</v>
      </c>
      <c r="X21" s="125">
        <f>'3. Därav sectio '!X21/'1.Ant pat totalt'!X26</f>
        <v>1.3611615245009074E-3</v>
      </c>
      <c r="Y21" s="125">
        <f>'3. Därav sectio '!Y21/'1.Ant pat totalt'!Y26</f>
        <v>2.331681725444477E-3</v>
      </c>
      <c r="Z21" s="176">
        <f>'3. Därav sectio '!Z21/'1.Ant pat totalt'!Z26</f>
        <v>2.1164021164021165E-3</v>
      </c>
      <c r="AA21" s="125">
        <f>'3. Därav sectio '!AA21/'1.Ant pat totalt'!AA26</f>
        <v>1.2722646310432571E-3</v>
      </c>
      <c r="AB21" s="125">
        <f>'3. Därav sectio '!AB21/'1.Ant pat totalt'!AB26</f>
        <v>3.5280282242257936E-3</v>
      </c>
      <c r="AC21" s="125">
        <f>'3. Därav sectio '!AC21/'1.Ant pat totalt'!AC26</f>
        <v>2.8248587570621469E-3</v>
      </c>
      <c r="AD21" s="125">
        <f>'3. Därav sectio '!AD21/'1.Ant pat totalt'!AD26</f>
        <v>1.1618900077459333E-3</v>
      </c>
      <c r="AE21" s="125">
        <f>'3. Därav sectio '!AE21/'1.Ant pat totalt'!AE26</f>
        <v>2.9647198339756895E-3</v>
      </c>
      <c r="AF21" s="125">
        <f>'3. Därav sectio '!AF21/'1.Ant pat totalt'!AF26</f>
        <v>3.1116934163118244E-3</v>
      </c>
      <c r="AG21" s="125">
        <f>'3. Därav sectio '!AG21/'1.Ant pat totalt'!AG26</f>
        <v>3.27653997378768E-3</v>
      </c>
      <c r="AH21" s="125">
        <f>'3. Därav sectio '!AH21/'1.Ant pat totalt'!AH26</f>
        <v>5.5132580729850356E-3</v>
      </c>
      <c r="AI21" s="125">
        <f>'3. Därav sectio '!AI21/'1.Ant pat totalt'!AI26</f>
        <v>3.3135441115559852E-3</v>
      </c>
      <c r="AJ21" s="125">
        <f>'3. Därav sectio '!AJ21/'1.Ant pat totalt'!AJ26</f>
        <v>6.5530799475753605E-4</v>
      </c>
      <c r="AK21" s="125">
        <f>'3. Därav sectio '!AK21/'1.Ant pat totalt'!AK26</f>
        <v>1.9169329073482429E-3</v>
      </c>
      <c r="AL21" s="125">
        <f>'3. Därav sectio '!AL21/'1.Ant pat totalt'!AL26</f>
        <v>4.6109510086455334E-3</v>
      </c>
      <c r="AM21" s="125">
        <f>'3. Därav sectio '!AM21/'1.Ant pat totalt'!AM26</f>
        <v>4.1194644696189494E-3</v>
      </c>
      <c r="AN21" s="125">
        <f>'3. Därav sectio '!AN21/'1.Ant pat totalt'!AN26</f>
        <v>1.4064697609001407E-3</v>
      </c>
      <c r="AO21" s="125">
        <f>'3. Därav sectio '!AO21/'1.Ant pat totalt'!AO26</f>
        <v>1.890359168241966E-3</v>
      </c>
      <c r="AP21" s="125">
        <f>'3. Därav sectio '!AP21/'1.Ant pat totalt'!AP26</f>
        <v>5.4525627044711015E-3</v>
      </c>
      <c r="AQ21" s="125">
        <f>'3. Därav sectio '!AQ21/'1.Ant pat totalt'!AQ26</f>
        <v>2.352941176470588E-3</v>
      </c>
      <c r="AR21" s="125">
        <f>'3. Därav sectio '!AR21/'1.Ant pat totalt'!AR26</f>
        <v>2.7500859401856309E-3</v>
      </c>
      <c r="AS21" s="125"/>
      <c r="AT21" s="125">
        <f>'3. Därav sectio '!AT21/'1.Ant pat totalt'!AT26</f>
        <v>3.2128514056224901E-3</v>
      </c>
      <c r="AU21" s="125">
        <f>'3. Därav sectio '!AU21/'1.Ant pat totalt'!AU26</f>
        <v>2.4441340782122905E-3</v>
      </c>
      <c r="AV21" s="125">
        <f>'3. Därav sectio '!AV21/'1.Ant pat totalt'!AV26</f>
        <v>3.5335689045936395E-3</v>
      </c>
      <c r="AW21" s="125">
        <f>'3. Därav sectio '!AW21/'1.Ant pat totalt'!AW26</f>
        <v>3.0007501875468868E-3</v>
      </c>
      <c r="AX21" s="155">
        <f t="shared" si="1"/>
        <v>5.5132580729850356E-3</v>
      </c>
      <c r="AY21" s="155">
        <f t="shared" si="2"/>
        <v>0</v>
      </c>
      <c r="AZ21" s="125">
        <f>'3. Därav sectio '!AZ21/'1.Ant pat totalt'!AZ26</f>
        <v>2.4486908573138769E-3</v>
      </c>
      <c r="BB21" s="3">
        <v>9</v>
      </c>
      <c r="BC21" s="261">
        <f>AZ21</f>
        <v>2.4486908573138769E-3</v>
      </c>
    </row>
    <row r="22" spans="1:55" ht="30" customHeight="1" thickTop="1" thickBot="1">
      <c r="A22" s="106" t="s">
        <v>15</v>
      </c>
      <c r="B22" s="119" t="s">
        <v>121</v>
      </c>
      <c r="C22" s="65"/>
      <c r="D22" s="108">
        <f>'3. Därav sectio '!D22/'1.Ant pat totalt'!D26</f>
        <v>1.3253810470510272E-3</v>
      </c>
      <c r="E22" s="108">
        <f>'3. Därav sectio '!E22/'1.Ant pat totalt'!E26</f>
        <v>0</v>
      </c>
      <c r="F22" s="108">
        <f>'3. Därav sectio '!F22/'1.Ant pat totalt'!F26</f>
        <v>4.2836744407425036E-3</v>
      </c>
      <c r="G22" s="108">
        <f>'3. Därav sectio '!G22/'1.Ant pat totalt'!G26</f>
        <v>2.327127659574468E-3</v>
      </c>
      <c r="H22" s="108">
        <f>'3. Därav sectio '!H22/'1.Ant pat totalt'!H26</f>
        <v>4.2350449973530971E-3</v>
      </c>
      <c r="I22" s="108">
        <f>'3. Därav sectio '!I22/'1.Ant pat totalt'!I26</f>
        <v>1.7699115044247787E-3</v>
      </c>
      <c r="J22" s="108">
        <f>'3. Därav sectio '!J22/'1.Ant pat totalt'!J26</f>
        <v>2.4488196689195808E-3</v>
      </c>
      <c r="K22" s="108">
        <f>'3. Därav sectio '!K22/'1.Ant pat totalt'!K26</f>
        <v>2.1563342318059301E-3</v>
      </c>
      <c r="L22" s="108">
        <f>'3. Därav sectio '!L22/'1.Ant pat totalt'!L26</f>
        <v>1.4992503748125937E-3</v>
      </c>
      <c r="M22" s="108">
        <f>'3. Därav sectio '!M22/'1.Ant pat totalt'!M26</f>
        <v>1.9493177387914229E-3</v>
      </c>
      <c r="N22" s="108">
        <f>'3. Därav sectio '!N22/'1.Ant pat totalt'!N26</f>
        <v>2.3651844843897824E-3</v>
      </c>
      <c r="O22" s="108">
        <f>'3. Därav sectio '!O22/'1.Ant pat totalt'!O26</f>
        <v>1.9620667102681491E-3</v>
      </c>
      <c r="P22" s="108">
        <f>'3. Därav sectio '!P22/'1.Ant pat totalt'!P26</f>
        <v>0</v>
      </c>
      <c r="Q22" s="108">
        <f>'3. Därav sectio '!Q22/'1.Ant pat totalt'!Q26</f>
        <v>2.5608194622279128E-3</v>
      </c>
      <c r="R22" s="108"/>
      <c r="S22" s="108">
        <f>'3. Därav sectio '!S22/'1.Ant pat totalt'!S26</f>
        <v>2.4425989252564728E-3</v>
      </c>
      <c r="T22" s="108">
        <f>'3. Därav sectio '!T22/'1.Ant pat totalt'!T26</f>
        <v>1.7029972752043597E-3</v>
      </c>
      <c r="U22" s="108">
        <f>'3. Därav sectio '!U22/'1.Ant pat totalt'!U26</f>
        <v>5.1652892561983473E-4</v>
      </c>
      <c r="V22" s="108">
        <f>'3. Därav sectio '!V22/'1.Ant pat totalt'!V26</f>
        <v>2.0973617397063694E-3</v>
      </c>
      <c r="W22" s="108">
        <f>'3. Därav sectio '!W22/'1.Ant pat totalt'!W26</f>
        <v>0</v>
      </c>
      <c r="X22" s="108">
        <f>'3. Därav sectio '!X22/'1.Ant pat totalt'!X26</f>
        <v>8.6206896551724137E-3</v>
      </c>
      <c r="Y22" s="108">
        <f>'3. Därav sectio '!Y22/'1.Ant pat totalt'!Y26</f>
        <v>1.1658408627222385E-3</v>
      </c>
      <c r="Z22" s="170">
        <f>'3. Därav sectio '!Z22/'1.Ant pat totalt'!Z26</f>
        <v>0</v>
      </c>
      <c r="AA22" s="108">
        <f>'3. Därav sectio '!AA22/'1.Ant pat totalt'!AA26</f>
        <v>0</v>
      </c>
      <c r="AB22" s="108">
        <f>'3. Därav sectio '!AB22/'1.Ant pat totalt'!AB26</f>
        <v>2.7440219521756176E-3</v>
      </c>
      <c r="AC22" s="108">
        <f>'3. Därav sectio '!AC22/'1.Ant pat totalt'!AC26</f>
        <v>0</v>
      </c>
      <c r="AD22" s="108">
        <f>'3. Därav sectio '!AD22/'1.Ant pat totalt'!AD26</f>
        <v>0</v>
      </c>
      <c r="AE22" s="108">
        <f>'3. Därav sectio '!AE22/'1.Ant pat totalt'!AE26</f>
        <v>2.3717758671805513E-3</v>
      </c>
      <c r="AF22" s="108">
        <f>'3. Därav sectio '!AF22/'1.Ant pat totalt'!AF26</f>
        <v>4.0943334425155584E-3</v>
      </c>
      <c r="AG22" s="108">
        <f>'3. Därav sectio '!AG22/'1.Ant pat totalt'!AG26</f>
        <v>4.1502839667977281E-3</v>
      </c>
      <c r="AH22" s="108">
        <f>'3. Därav sectio '!AH22/'1.Ant pat totalt'!AH26</f>
        <v>3.6755053819900237E-3</v>
      </c>
      <c r="AI22" s="108">
        <f>'3. Därav sectio '!AI22/'1.Ant pat totalt'!AI26</f>
        <v>2.2090294077039899E-3</v>
      </c>
      <c r="AJ22" s="108">
        <f>'3. Därav sectio '!AJ22/'1.Ant pat totalt'!AJ26</f>
        <v>1.9659239842726079E-3</v>
      </c>
      <c r="AK22" s="108">
        <f>'3. Därav sectio '!AK22/'1.Ant pat totalt'!AK26</f>
        <v>6.3897763578274762E-4</v>
      </c>
      <c r="AL22" s="108">
        <f>'3. Därav sectio '!AL22/'1.Ant pat totalt'!AL26</f>
        <v>1.7291066282420749E-3</v>
      </c>
      <c r="AM22" s="108">
        <f>'3. Därav sectio '!AM22/'1.Ant pat totalt'!AM26</f>
        <v>3.6045314109165809E-3</v>
      </c>
      <c r="AN22" s="108">
        <f>'3. Därav sectio '!AN22/'1.Ant pat totalt'!AN26</f>
        <v>9.3764650726676048E-4</v>
      </c>
      <c r="AO22" s="108">
        <f>'3. Därav sectio '!AO22/'1.Ant pat totalt'!AO26</f>
        <v>0</v>
      </c>
      <c r="AP22" s="108">
        <f>'3. Därav sectio '!AP22/'1.Ant pat totalt'!AP26</f>
        <v>1.0905125408942203E-3</v>
      </c>
      <c r="AQ22" s="108">
        <f>'3. Därav sectio '!AQ22/'1.Ant pat totalt'!AQ26</f>
        <v>2.352941176470588E-3</v>
      </c>
      <c r="AR22" s="108">
        <f>'3. Därav sectio '!AR22/'1.Ant pat totalt'!AR26</f>
        <v>1.7188037126160192E-3</v>
      </c>
      <c r="AS22" s="108"/>
      <c r="AT22" s="108">
        <f>'3. Därav sectio '!AT22/'1.Ant pat totalt'!AT26</f>
        <v>2.4096385542168677E-3</v>
      </c>
      <c r="AU22" s="108">
        <f>'3. Därav sectio '!AU22/'1.Ant pat totalt'!AU26</f>
        <v>4.1899441340782122E-3</v>
      </c>
      <c r="AV22" s="108">
        <f>'3. Därav sectio '!AV22/'1.Ant pat totalt'!AV26</f>
        <v>1.7667844522968198E-3</v>
      </c>
      <c r="AW22" s="108">
        <f>'3. Därav sectio '!AW22/'1.Ant pat totalt'!AW26</f>
        <v>0</v>
      </c>
      <c r="AX22" s="155">
        <f t="shared" si="1"/>
        <v>8.6206896551724137E-3</v>
      </c>
      <c r="AY22" s="155">
        <f t="shared" si="2"/>
        <v>0</v>
      </c>
      <c r="AZ22" s="108">
        <f>'3. Därav sectio '!AZ22/'1.Ant pat totalt'!AZ26</f>
        <v>2.4124139557240415E-3</v>
      </c>
      <c r="BB22" s="3">
        <v>10</v>
      </c>
      <c r="BC22" s="261">
        <f>SUM(AZ22:AZ24)</f>
        <v>1.2306938864351595E-2</v>
      </c>
    </row>
    <row r="23" spans="1:55" ht="30" customHeight="1" thickTop="1" thickBot="1">
      <c r="A23" s="127" t="s">
        <v>11</v>
      </c>
      <c r="B23" s="157" t="s">
        <v>122</v>
      </c>
      <c r="C23" s="65"/>
      <c r="D23" s="128">
        <f>'3. Därav sectio '!D23/'1.Ant pat totalt'!D26</f>
        <v>6.6269052352551359E-4</v>
      </c>
      <c r="E23" s="128">
        <f>'3. Därav sectio '!E23/'1.Ant pat totalt'!E26</f>
        <v>1.8518518518518519E-3</v>
      </c>
      <c r="F23" s="128">
        <f>'3. Därav sectio '!F23/'1.Ant pat totalt'!F26</f>
        <v>1.9038553069966682E-3</v>
      </c>
      <c r="G23" s="128">
        <f>'3. Därav sectio '!G23/'1.Ant pat totalt'!G26</f>
        <v>1.3297872340425532E-3</v>
      </c>
      <c r="H23" s="128">
        <f>'3. Därav sectio '!H23/'1.Ant pat totalt'!H26</f>
        <v>1.0587612493382743E-3</v>
      </c>
      <c r="I23" s="128">
        <f>'3. Därav sectio '!I23/'1.Ant pat totalt'!I26</f>
        <v>0</v>
      </c>
      <c r="J23" s="128">
        <f>'3. Därav sectio '!J23/'1.Ant pat totalt'!J26</f>
        <v>2.057008521892448E-3</v>
      </c>
      <c r="K23" s="128">
        <f>'3. Därav sectio '!K23/'1.Ant pat totalt'!K26</f>
        <v>1.6172506738544475E-3</v>
      </c>
      <c r="L23" s="128">
        <f>'3. Därav sectio '!L23/'1.Ant pat totalt'!L26</f>
        <v>8.9955022488755621E-4</v>
      </c>
      <c r="M23" s="128">
        <f>'3. Därav sectio '!M23/'1.Ant pat totalt'!M26</f>
        <v>1.9493177387914229E-3</v>
      </c>
      <c r="N23" s="128">
        <f>'3. Därav sectio '!N23/'1.Ant pat totalt'!N26</f>
        <v>3.7842951750236518E-3</v>
      </c>
      <c r="O23" s="128">
        <f>'3. Därav sectio '!O23/'1.Ant pat totalt'!O26</f>
        <v>0</v>
      </c>
      <c r="P23" s="128">
        <f>'3. Därav sectio '!P23/'1.Ant pat totalt'!P26</f>
        <v>0</v>
      </c>
      <c r="Q23" s="128">
        <f>'3. Därav sectio '!Q23/'1.Ant pat totalt'!Q26</f>
        <v>1.9206145966709346E-3</v>
      </c>
      <c r="R23" s="128"/>
      <c r="S23" s="128">
        <f>'3. Därav sectio '!S23/'1.Ant pat totalt'!S26</f>
        <v>4.8851978505129456E-4</v>
      </c>
      <c r="T23" s="128">
        <f>'3. Därav sectio '!T23/'1.Ant pat totalt'!T26</f>
        <v>1.0217983651226157E-3</v>
      </c>
      <c r="U23" s="128">
        <f>'3. Därav sectio '!U23/'1.Ant pat totalt'!U26</f>
        <v>1.0330578512396695E-3</v>
      </c>
      <c r="V23" s="128">
        <f>'3. Därav sectio '!V23/'1.Ant pat totalt'!V26</f>
        <v>6.6232475990727453E-4</v>
      </c>
      <c r="W23" s="128">
        <f>'3. Därav sectio '!W23/'1.Ant pat totalt'!W26</f>
        <v>0</v>
      </c>
      <c r="X23" s="128">
        <f>'3. Därav sectio '!X23/'1.Ant pat totalt'!X26</f>
        <v>1.3611615245009074E-3</v>
      </c>
      <c r="Y23" s="128">
        <f>'3. Därav sectio '!Y23/'1.Ant pat totalt'!Y26</f>
        <v>1.1658408627222385E-3</v>
      </c>
      <c r="Z23" s="177">
        <f>'3. Därav sectio '!Z23/'1.Ant pat totalt'!Z26</f>
        <v>0</v>
      </c>
      <c r="AA23" s="128">
        <f>'3. Därav sectio '!AA23/'1.Ant pat totalt'!AA26</f>
        <v>2.5445292620865142E-3</v>
      </c>
      <c r="AB23" s="128">
        <f>'3. Därav sectio '!AB23/'1.Ant pat totalt'!AB26</f>
        <v>1.5680125441003528E-3</v>
      </c>
      <c r="AC23" s="128">
        <f>'3. Därav sectio '!AC23/'1.Ant pat totalt'!AC26</f>
        <v>0</v>
      </c>
      <c r="AD23" s="128">
        <f>'3. Därav sectio '!AD23/'1.Ant pat totalt'!AD26</f>
        <v>0</v>
      </c>
      <c r="AE23" s="128">
        <f>'3. Därav sectio '!AE23/'1.Ant pat totalt'!AE26</f>
        <v>2.0753038837829827E-3</v>
      </c>
      <c r="AF23" s="128">
        <f>'3. Därav sectio '!AF23/'1.Ant pat totalt'!AF26</f>
        <v>9.8264002620373396E-4</v>
      </c>
      <c r="AG23" s="128">
        <f>'3. Därav sectio '!AG23/'1.Ant pat totalt'!AG26</f>
        <v>2.6212319790301442E-3</v>
      </c>
      <c r="AH23" s="128">
        <f>'3. Därav sectio '!AH23/'1.Ant pat totalt'!AH26</f>
        <v>2.1002887897085851E-3</v>
      </c>
      <c r="AI23" s="128">
        <f>'3. Därav sectio '!AI23/'1.Ant pat totalt'!AI26</f>
        <v>1.5187077177964933E-3</v>
      </c>
      <c r="AJ23" s="128">
        <f>'3. Därav sectio '!AJ23/'1.Ant pat totalt'!AJ26</f>
        <v>1.3106159895150721E-3</v>
      </c>
      <c r="AK23" s="128">
        <f>'3. Därav sectio '!AK23/'1.Ant pat totalt'!AK26</f>
        <v>1.2779552715654952E-3</v>
      </c>
      <c r="AL23" s="128">
        <f>'3. Därav sectio '!AL23/'1.Ant pat totalt'!AL26</f>
        <v>1.1527377521613833E-3</v>
      </c>
      <c r="AM23" s="128">
        <f>'3. Därav sectio '!AM23/'1.Ant pat totalt'!AM26</f>
        <v>2.5746652935118436E-3</v>
      </c>
      <c r="AN23" s="128">
        <f>'3. Därav sectio '!AN23/'1.Ant pat totalt'!AN26</f>
        <v>4.6882325363338024E-4</v>
      </c>
      <c r="AO23" s="128">
        <f>'3. Därav sectio '!AO23/'1.Ant pat totalt'!AO26</f>
        <v>1.890359168241966E-3</v>
      </c>
      <c r="AP23" s="128">
        <f>'3. Därav sectio '!AP23/'1.Ant pat totalt'!AP26</f>
        <v>1.0905125408942203E-3</v>
      </c>
      <c r="AQ23" s="128">
        <f>'3. Därav sectio '!AQ23/'1.Ant pat totalt'!AQ26</f>
        <v>3.5294117647058825E-3</v>
      </c>
      <c r="AR23" s="128">
        <f>'3. Därav sectio '!AR23/'1.Ant pat totalt'!AR26</f>
        <v>1.3750429700928155E-3</v>
      </c>
      <c r="AS23" s="128"/>
      <c r="AT23" s="128">
        <f>'3. Därav sectio '!AT23/'1.Ant pat totalt'!AT26</f>
        <v>0</v>
      </c>
      <c r="AU23" s="128">
        <f>'3. Därav sectio '!AU23/'1.Ant pat totalt'!AU26</f>
        <v>3.4916201117318437E-4</v>
      </c>
      <c r="AV23" s="128">
        <f>'3. Därav sectio '!AV23/'1.Ant pat totalt'!AV26</f>
        <v>0</v>
      </c>
      <c r="AW23" s="128">
        <f>'3. Därav sectio '!AW23/'1.Ant pat totalt'!AW26</f>
        <v>1.5003750937734434E-3</v>
      </c>
      <c r="AX23" s="155">
        <f t="shared" si="1"/>
        <v>3.7842951750236518E-3</v>
      </c>
      <c r="AY23" s="155">
        <f t="shared" si="2"/>
        <v>0</v>
      </c>
      <c r="AZ23" s="128">
        <f>'3. Därav sectio '!AZ23/'1.Ant pat totalt'!AZ26</f>
        <v>1.378522260413738E-3</v>
      </c>
    </row>
    <row r="24" spans="1:55" ht="30" customHeight="1" thickTop="1" thickBot="1">
      <c r="A24" s="129" t="s">
        <v>13</v>
      </c>
      <c r="B24" s="158" t="s">
        <v>123</v>
      </c>
      <c r="C24" s="65"/>
      <c r="D24" s="111">
        <f>'3. Därav sectio '!D24/'1.Ant pat totalt'!D26</f>
        <v>6.6269052352551359E-4</v>
      </c>
      <c r="E24" s="111">
        <f>'3. Därav sectio '!E24/'1.Ant pat totalt'!E26</f>
        <v>0</v>
      </c>
      <c r="F24" s="111">
        <f>'3. Därav sectio '!F24/'1.Ant pat totalt'!F26</f>
        <v>9.9952403617325075E-3</v>
      </c>
      <c r="G24" s="111">
        <f>'3. Därav sectio '!G24/'1.Ant pat totalt'!G26</f>
        <v>1.1303191489361703E-2</v>
      </c>
      <c r="H24" s="111">
        <f>'3. Därav sectio '!H24/'1.Ant pat totalt'!H26</f>
        <v>7.9407093700370572E-3</v>
      </c>
      <c r="I24" s="111">
        <f>'3. Därav sectio '!I24/'1.Ant pat totalt'!I26</f>
        <v>5.3097345132743362E-3</v>
      </c>
      <c r="J24" s="111">
        <f>'3. Därav sectio '!J24/'1.Ant pat totalt'!J26</f>
        <v>7.7382701537858749E-3</v>
      </c>
      <c r="K24" s="111">
        <f>'3. Därav sectio '!K24/'1.Ant pat totalt'!K26</f>
        <v>7.0080862533692719E-3</v>
      </c>
      <c r="L24" s="111">
        <f>'3. Därav sectio '!L24/'1.Ant pat totalt'!L26</f>
        <v>8.095952023988006E-3</v>
      </c>
      <c r="M24" s="111">
        <f>'3. Därav sectio '!M24/'1.Ant pat totalt'!M26</f>
        <v>6.8226120857699801E-3</v>
      </c>
      <c r="N24" s="111">
        <f>'3. Därav sectio '!N24/'1.Ant pat totalt'!N26</f>
        <v>1.1352885525070956E-2</v>
      </c>
      <c r="O24" s="111">
        <f>'3. Därav sectio '!O24/'1.Ant pat totalt'!O26</f>
        <v>7.1942446043165471E-3</v>
      </c>
      <c r="P24" s="111">
        <f>'3. Därav sectio '!P24/'1.Ant pat totalt'!P26</f>
        <v>0</v>
      </c>
      <c r="Q24" s="111">
        <f>'3. Därav sectio '!Q24/'1.Ant pat totalt'!Q26</f>
        <v>8.9628681177976958E-3</v>
      </c>
      <c r="R24" s="111"/>
      <c r="S24" s="111">
        <f>'3. Därav sectio '!S24/'1.Ant pat totalt'!S26</f>
        <v>1.0258915486077186E-2</v>
      </c>
      <c r="T24" s="111">
        <f>'3. Därav sectio '!T24/'1.Ant pat totalt'!T26</f>
        <v>7.1525885558583104E-3</v>
      </c>
      <c r="U24" s="111">
        <f>'3. Därav sectio '!U24/'1.Ant pat totalt'!U26</f>
        <v>7.7479338842975209E-3</v>
      </c>
      <c r="V24" s="111">
        <f>'3. Därav sectio '!V24/'1.Ant pat totalt'!V26</f>
        <v>1.1811458218346395E-2</v>
      </c>
      <c r="W24" s="111">
        <f>'3. Därav sectio '!W24/'1.Ant pat totalt'!W26</f>
        <v>3.205128205128205E-3</v>
      </c>
      <c r="X24" s="111">
        <f>'3. Därav sectio '!X24/'1.Ant pat totalt'!X26</f>
        <v>5.4446460980036296E-3</v>
      </c>
      <c r="Y24" s="111">
        <f>'3. Därav sectio '!Y24/'1.Ant pat totalt'!Y26</f>
        <v>1.2241329058583503E-2</v>
      </c>
      <c r="Z24" s="171">
        <f>'3. Därav sectio '!Z24/'1.Ant pat totalt'!Z26</f>
        <v>2.1164021164021165E-3</v>
      </c>
      <c r="AA24" s="111">
        <f>'3. Därav sectio '!AA24/'1.Ant pat totalt'!AA26</f>
        <v>7.6335877862595417E-3</v>
      </c>
      <c r="AB24" s="111">
        <f>'3. Därav sectio '!AB24/'1.Ant pat totalt'!AB26</f>
        <v>6.6640533124264992E-3</v>
      </c>
      <c r="AC24" s="111">
        <f>'3. Därav sectio '!AC24/'1.Ant pat totalt'!AC26</f>
        <v>0</v>
      </c>
      <c r="AD24" s="111">
        <f>'3. Därav sectio '!AD24/'1.Ant pat totalt'!AD26</f>
        <v>1.1618900077459333E-3</v>
      </c>
      <c r="AE24" s="111">
        <f>'3. Därav sectio '!AE24/'1.Ant pat totalt'!AE26</f>
        <v>3.8541357841683963E-3</v>
      </c>
      <c r="AF24" s="111">
        <f>'3. Därav sectio '!AF24/'1.Ant pat totalt'!AF26</f>
        <v>8.0248935473304951E-3</v>
      </c>
      <c r="AG24" s="111">
        <f>'3. Därav sectio '!AG24/'1.Ant pat totalt'!AG26</f>
        <v>1.1795543905635648E-2</v>
      </c>
      <c r="AH24" s="111">
        <f>'3. Därav sectio '!AH24/'1.Ant pat totalt'!AH26</f>
        <v>1.5489629824100813E-2</v>
      </c>
      <c r="AI24" s="111">
        <f>'3. Därav sectio '!AI24/'1.Ant pat totalt'!AI26</f>
        <v>1.0769018362556951E-2</v>
      </c>
      <c r="AJ24" s="111">
        <f>'3. Därav sectio '!AJ24/'1.Ant pat totalt'!AJ26</f>
        <v>1.0484927916120577E-2</v>
      </c>
      <c r="AK24" s="111">
        <f>'3. Därav sectio '!AK24/'1.Ant pat totalt'!AK26</f>
        <v>5.111821086261981E-3</v>
      </c>
      <c r="AL24" s="111">
        <f>'3. Därav sectio '!AL24/'1.Ant pat totalt'!AL26</f>
        <v>2.420749279538905E-2</v>
      </c>
      <c r="AM24" s="111">
        <f>'3. Därav sectio '!AM24/'1.Ant pat totalt'!AM26</f>
        <v>1.3388259526261586E-2</v>
      </c>
      <c r="AN24" s="111">
        <f>'3. Därav sectio '!AN24/'1.Ant pat totalt'!AN26</f>
        <v>0</v>
      </c>
      <c r="AO24" s="111">
        <f>'3. Därav sectio '!AO24/'1.Ant pat totalt'!AO26</f>
        <v>3.780718336483932E-3</v>
      </c>
      <c r="AP24" s="111">
        <f>'3. Därav sectio '!AP24/'1.Ant pat totalt'!AP26</f>
        <v>0</v>
      </c>
      <c r="AQ24" s="111">
        <f>'3. Därav sectio '!AQ24/'1.Ant pat totalt'!AQ26</f>
        <v>5.8823529411764705E-3</v>
      </c>
      <c r="AR24" s="111">
        <f>'3. Därav sectio '!AR24/'1.Ant pat totalt'!AR26</f>
        <v>6.8752148504640769E-3</v>
      </c>
      <c r="AS24" s="111"/>
      <c r="AT24" s="111">
        <f>'3. Därav sectio '!AT24/'1.Ant pat totalt'!AT26</f>
        <v>8.0321285140562252E-4</v>
      </c>
      <c r="AU24" s="111">
        <f>'3. Därav sectio '!AU24/'1.Ant pat totalt'!AU26</f>
        <v>9.7765363128491621E-3</v>
      </c>
      <c r="AV24" s="111">
        <f>'3. Därav sectio '!AV24/'1.Ant pat totalt'!AV26</f>
        <v>7.0671378091872791E-3</v>
      </c>
      <c r="AW24" s="111">
        <f>'3. Därav sectio '!AW24/'1.Ant pat totalt'!AW26</f>
        <v>8.2520630157539385E-3</v>
      </c>
      <c r="AX24" s="155">
        <f t="shared" si="1"/>
        <v>2.420749279538905E-2</v>
      </c>
      <c r="AY24" s="155">
        <f t="shared" si="2"/>
        <v>0</v>
      </c>
      <c r="AZ24" s="111">
        <f>'3. Därav sectio '!AZ24/'1.Ant pat totalt'!AZ26</f>
        <v>8.5160026482138159E-3</v>
      </c>
    </row>
    <row r="25" spans="1:55" ht="21" customHeight="1" thickTop="1">
      <c r="C25" s="65"/>
      <c r="D25" s="132">
        <f>'3. Därav sectio '!D28/'1.Ant pat totalt'!D26</f>
        <v>0</v>
      </c>
      <c r="E25" s="132">
        <f>'3. Därav sectio '!E28/'1.Ant pat totalt'!E26</f>
        <v>0</v>
      </c>
      <c r="F25" s="132">
        <f>'3. Därav sectio '!F28/'1.Ant pat totalt'!F26</f>
        <v>0</v>
      </c>
      <c r="G25" s="132">
        <f>'3. Därav sectio '!G28/'1.Ant pat totalt'!G26</f>
        <v>0</v>
      </c>
      <c r="H25" s="132">
        <f>'3. Därav sectio '!H28/'1.Ant pat totalt'!H26</f>
        <v>0</v>
      </c>
      <c r="I25" s="132">
        <f>'3. Därav sectio '!I28/'1.Ant pat totalt'!I26</f>
        <v>0</v>
      </c>
      <c r="J25" s="132">
        <f>'3. Därav sectio '!J28/'1.Ant pat totalt'!J26</f>
        <v>0</v>
      </c>
      <c r="K25" s="132">
        <f>'3. Därav sectio '!K28/'1.Ant pat totalt'!K26</f>
        <v>0</v>
      </c>
      <c r="L25" s="132">
        <f>'3. Därav sectio '!L28/'1.Ant pat totalt'!L26</f>
        <v>0</v>
      </c>
      <c r="M25" s="132">
        <f>'3. Därav sectio '!M28/'1.Ant pat totalt'!M26</f>
        <v>0</v>
      </c>
      <c r="N25" s="132">
        <f>'3. Därav sectio '!N28/'1.Ant pat totalt'!N26</f>
        <v>0</v>
      </c>
      <c r="O25" s="132">
        <f>'3. Därav sectio '!O28/'1.Ant pat totalt'!O26</f>
        <v>0</v>
      </c>
      <c r="P25" s="132">
        <f>'3. Därav sectio '!P28/'1.Ant pat totalt'!P26</f>
        <v>0</v>
      </c>
      <c r="Q25" s="132">
        <f>'3. Därav sectio '!Q28/'1.Ant pat totalt'!Q26</f>
        <v>0</v>
      </c>
      <c r="R25" s="132"/>
      <c r="S25" s="132">
        <f>'3. Därav sectio '!S28/'1.Ant pat totalt'!S26</f>
        <v>0</v>
      </c>
      <c r="T25" s="132">
        <f>'3. Därav sectio '!T28/'1.Ant pat totalt'!T26</f>
        <v>0</v>
      </c>
      <c r="U25" s="132">
        <f>'3. Därav sectio '!U28/'1.Ant pat totalt'!U26</f>
        <v>0</v>
      </c>
      <c r="V25" s="132">
        <f>'3. Därav sectio '!V28/'1.Ant pat totalt'!V26</f>
        <v>0</v>
      </c>
      <c r="W25" s="132">
        <f>'3. Därav sectio '!W28/'1.Ant pat totalt'!W26</f>
        <v>0</v>
      </c>
      <c r="X25" s="132">
        <f>'3. Därav sectio '!X28/'1.Ant pat totalt'!X26</f>
        <v>0</v>
      </c>
      <c r="Y25" s="132">
        <f>'3. Därav sectio '!Y28/'1.Ant pat totalt'!Y26</f>
        <v>0</v>
      </c>
      <c r="Z25" s="178">
        <f>'3. Därav sectio '!Z28/'1.Ant pat totalt'!Z26</f>
        <v>0</v>
      </c>
      <c r="AA25" s="132">
        <f>'3. Därav sectio '!AA28/'1.Ant pat totalt'!AA26</f>
        <v>0</v>
      </c>
      <c r="AB25" s="132">
        <f>'3. Därav sectio '!AB28/'1.Ant pat totalt'!AB26</f>
        <v>0</v>
      </c>
      <c r="AC25" s="132">
        <f>'3. Därav sectio '!AC28/'1.Ant pat totalt'!AC26</f>
        <v>0</v>
      </c>
      <c r="AD25" s="132">
        <f>'3. Därav sectio '!AD28/'1.Ant pat totalt'!AD26</f>
        <v>0</v>
      </c>
      <c r="AE25" s="132">
        <f>'3. Därav sectio '!AE28/'1.Ant pat totalt'!AE26</f>
        <v>0</v>
      </c>
      <c r="AF25" s="132">
        <f>'3. Därav sectio '!AF28/'1.Ant pat totalt'!AF26</f>
        <v>0</v>
      </c>
      <c r="AG25" s="132">
        <f>'3. Därav sectio '!AG28/'1.Ant pat totalt'!AG26</f>
        <v>0</v>
      </c>
      <c r="AH25" s="132">
        <f>'3. Därav sectio '!AH28/'1.Ant pat totalt'!AH26</f>
        <v>0</v>
      </c>
      <c r="AI25" s="132">
        <f>'3. Därav sectio '!AI28/'1.Ant pat totalt'!AI26</f>
        <v>0</v>
      </c>
      <c r="AJ25" s="132">
        <f>'3. Därav sectio '!AJ28/'1.Ant pat totalt'!AJ26</f>
        <v>0</v>
      </c>
      <c r="AK25" s="132">
        <f>'3. Därav sectio '!AK28/'1.Ant pat totalt'!AK26</f>
        <v>0</v>
      </c>
      <c r="AL25" s="132">
        <f>'3. Därav sectio '!AL28/'1.Ant pat totalt'!AL26</f>
        <v>0</v>
      </c>
      <c r="AM25" s="132">
        <f>'3. Därav sectio '!AM28/'1.Ant pat totalt'!AM26</f>
        <v>0</v>
      </c>
      <c r="AN25" s="132">
        <f>'3. Därav sectio '!AN28/'1.Ant pat totalt'!AN26</f>
        <v>0</v>
      </c>
      <c r="AO25" s="132">
        <f>'3. Därav sectio '!AO28/'1.Ant pat totalt'!AO26</f>
        <v>0</v>
      </c>
      <c r="AP25" s="132">
        <f>'3. Därav sectio '!AP28/'1.Ant pat totalt'!AP26</f>
        <v>0</v>
      </c>
      <c r="AQ25" s="132">
        <f>'3. Därav sectio '!AQ28/'1.Ant pat totalt'!AQ26</f>
        <v>0</v>
      </c>
      <c r="AR25" s="132">
        <f>'3. Därav sectio '!AR28/'1.Ant pat totalt'!AR26</f>
        <v>0</v>
      </c>
      <c r="AS25" s="132" t="e">
        <f>'3. Därav sectio '!AS28/'1.Ant pat totalt'!AS26</f>
        <v>#DIV/0!</v>
      </c>
      <c r="AT25" s="132">
        <f>'3. Därav sectio '!AT28/'1.Ant pat totalt'!AT26</f>
        <v>0</v>
      </c>
      <c r="AU25" s="132">
        <f>'3. Därav sectio '!AU28/'1.Ant pat totalt'!AU26</f>
        <v>0</v>
      </c>
      <c r="AV25" s="132">
        <f>'3. Därav sectio '!AV28/'1.Ant pat totalt'!AV26</f>
        <v>0</v>
      </c>
      <c r="AW25" s="132">
        <f>'3. Därav sectio '!AW28/'1.Ant pat totalt'!AW26</f>
        <v>0</v>
      </c>
      <c r="AZ25" s="132">
        <f>'3. Därav sectio '!AZ28/'1.Ant pat totalt'!AZ26</f>
        <v>0</v>
      </c>
    </row>
    <row r="26" spans="1:55">
      <c r="C26" s="65"/>
      <c r="D26" s="65"/>
      <c r="E26" s="65"/>
      <c r="F26" s="65"/>
      <c r="G26" s="65"/>
      <c r="H26" s="65"/>
      <c r="I26" s="159"/>
      <c r="J26" s="65"/>
      <c r="K26" s="159"/>
      <c r="L26" s="65"/>
      <c r="M26" s="65"/>
      <c r="N26" s="65"/>
      <c r="O26" s="65"/>
      <c r="P26" s="65"/>
      <c r="Q26" s="65"/>
      <c r="R26" s="65"/>
      <c r="S26" s="65"/>
      <c r="T26" s="77"/>
      <c r="U26" s="65"/>
      <c r="V26" s="65"/>
      <c r="W26" s="65"/>
      <c r="X26" s="65"/>
      <c r="Y26" s="65"/>
      <c r="Z26" s="179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Z26" s="65"/>
    </row>
    <row r="27" spans="1:55"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179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70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Z27" s="65"/>
    </row>
    <row r="28" spans="1:55"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179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70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Z28" s="65"/>
    </row>
    <row r="29" spans="1:55"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179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Z29" s="65"/>
    </row>
    <row r="30" spans="1:55"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71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179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Z30" s="65"/>
    </row>
    <row r="31" spans="1:55">
      <c r="AX31" s="160"/>
      <c r="AY31" s="161"/>
    </row>
  </sheetData>
  <sheetProtection selectLockedCells="1" selectUnlockedCells="1"/>
  <mergeCells count="2">
    <mergeCell ref="A5:B5"/>
    <mergeCell ref="A6:B6"/>
  </mergeCells>
  <phoneticPr fontId="9" type="noConversion"/>
  <pageMargins left="0.19685039370078741" right="0.19685039370078741" top="0.51181102362204722" bottom="0.47244094488188981" header="0.51181102362204722" footer="0.51181102362204722"/>
  <pageSetup paperSize="9" scale="55" orientation="landscape" verticalDpi="300"/>
  <headerFooter>
    <oddHeader>&amp;RSid 5</oddHeader>
    <oddFooter>&amp;R&amp;D</oddFooter>
  </headerFooter>
  <colBreaks count="1" manualBreakCount="1">
    <brk id="2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56"/>
  <sheetViews>
    <sheetView topLeftCell="A8" workbookViewId="0">
      <selection activeCell="B10" sqref="B10"/>
    </sheetView>
  </sheetViews>
  <sheetFormatPr baseColWidth="10" defaultColWidth="8.83203125" defaultRowHeight="12" x14ac:dyDescent="0"/>
  <cols>
    <col min="1" max="1" width="24" bestFit="1" customWidth="1"/>
    <col min="2" max="2" width="11.83203125" style="201" bestFit="1" customWidth="1"/>
    <col min="3" max="14" width="9.33203125" bestFit="1" customWidth="1"/>
    <col min="15" max="15" width="11.83203125" bestFit="1" customWidth="1"/>
    <col min="16" max="24" width="9.33203125" bestFit="1" customWidth="1"/>
    <col min="25" max="25" width="11.83203125" bestFit="1" customWidth="1"/>
    <col min="26" max="39" width="9.33203125" bestFit="1" customWidth="1"/>
    <col min="40" max="41" width="11.83203125" bestFit="1" customWidth="1"/>
    <col min="42" max="44" width="9.33203125" bestFit="1" customWidth="1"/>
  </cols>
  <sheetData>
    <row r="1" spans="1:45" ht="30" hidden="1">
      <c r="A1" s="67" t="s">
        <v>5</v>
      </c>
      <c r="B1" s="200" t="s">
        <v>33</v>
      </c>
      <c r="C1" s="67" t="s">
        <v>56</v>
      </c>
      <c r="D1" s="67" t="s">
        <v>35</v>
      </c>
      <c r="E1" s="67" t="s">
        <v>46</v>
      </c>
      <c r="F1" s="67" t="s">
        <v>30</v>
      </c>
      <c r="G1" s="67" t="s">
        <v>57</v>
      </c>
      <c r="H1" s="67" t="s">
        <v>61</v>
      </c>
      <c r="I1" s="67" t="s">
        <v>8</v>
      </c>
      <c r="J1" s="67" t="s">
        <v>39</v>
      </c>
      <c r="K1" s="67" t="s">
        <v>47</v>
      </c>
      <c r="L1" s="67" t="s">
        <v>62</v>
      </c>
      <c r="M1" s="67" t="s">
        <v>34</v>
      </c>
      <c r="N1" s="67" t="s">
        <v>17</v>
      </c>
      <c r="O1" s="67" t="s">
        <v>6</v>
      </c>
      <c r="P1" s="67" t="s">
        <v>32</v>
      </c>
      <c r="Q1" s="67" t="s">
        <v>9</v>
      </c>
      <c r="R1" s="67" t="s">
        <v>45</v>
      </c>
      <c r="S1" s="67" t="s">
        <v>76</v>
      </c>
      <c r="T1" s="67" t="s">
        <v>63</v>
      </c>
      <c r="U1" s="67" t="s">
        <v>58</v>
      </c>
      <c r="V1" s="67" t="s">
        <v>64</v>
      </c>
      <c r="W1" s="67" t="s">
        <v>133</v>
      </c>
      <c r="X1" s="67" t="s">
        <v>65</v>
      </c>
      <c r="Y1" s="67" t="s">
        <v>44</v>
      </c>
      <c r="Z1" s="67" t="s">
        <v>31</v>
      </c>
      <c r="AA1" s="67" t="s">
        <v>71</v>
      </c>
      <c r="AB1" s="67" t="s">
        <v>72</v>
      </c>
      <c r="AC1" s="67" t="s">
        <v>73</v>
      </c>
      <c r="AD1" s="67" t="s">
        <v>74</v>
      </c>
      <c r="AE1" s="67" t="s">
        <v>75</v>
      </c>
      <c r="AF1" s="68" t="s">
        <v>66</v>
      </c>
      <c r="AG1" s="67" t="s">
        <v>67</v>
      </c>
      <c r="AH1" s="68" t="s">
        <v>43</v>
      </c>
      <c r="AI1" s="67" t="s">
        <v>59</v>
      </c>
      <c r="AJ1" s="67" t="s">
        <v>40</v>
      </c>
      <c r="AK1" s="67" t="s">
        <v>41</v>
      </c>
      <c r="AL1" s="67" t="s">
        <v>28</v>
      </c>
      <c r="AM1" s="67" t="s">
        <v>10</v>
      </c>
      <c r="AN1" s="67" t="s">
        <v>38</v>
      </c>
      <c r="AO1" s="67" t="s">
        <v>60</v>
      </c>
      <c r="AP1" s="67" t="s">
        <v>29</v>
      </c>
      <c r="AQ1" s="67" t="s">
        <v>68</v>
      </c>
      <c r="AR1" s="68" t="s">
        <v>69</v>
      </c>
      <c r="AS1" s="149" t="s">
        <v>70</v>
      </c>
    </row>
    <row r="2" spans="1:45" hidden="1">
      <c r="A2" s="32">
        <v>7.511210762331838E-2</v>
      </c>
      <c r="B2" s="201">
        <v>0.11834319526627218</v>
      </c>
      <c r="C2" s="32">
        <v>7.3446327683615822E-2</v>
      </c>
      <c r="D2" s="32">
        <v>8.957055214723926E-2</v>
      </c>
      <c r="E2" s="32">
        <v>0.10233393177737882</v>
      </c>
      <c r="F2" s="32">
        <v>0.11578947368421053</v>
      </c>
      <c r="G2" s="32">
        <v>9.6165550821667681E-2</v>
      </c>
      <c r="H2" s="32">
        <v>4.6511627906976744E-2</v>
      </c>
      <c r="I2" s="32">
        <v>7.3410922112802146E-2</v>
      </c>
      <c r="J2" s="32">
        <v>0.10181818181818182</v>
      </c>
      <c r="K2" s="32">
        <v>7.662835249042145E-2</v>
      </c>
      <c r="L2" s="32">
        <v>4.5454545454545456E-2</v>
      </c>
      <c r="M2" s="32">
        <v>5.8577405857740586E-2</v>
      </c>
      <c r="N2" s="32">
        <v>8.35214446952596E-2</v>
      </c>
      <c r="O2" s="32">
        <v>9.5238095238095233E-2</v>
      </c>
      <c r="P2" s="32">
        <v>6.0509554140127389E-2</v>
      </c>
      <c r="Q2" s="32">
        <v>3.4028540065861687E-2</v>
      </c>
      <c r="R2" s="32">
        <v>4.975124378109453E-2</v>
      </c>
      <c r="S2" s="32">
        <v>5.2471225457007449E-2</v>
      </c>
      <c r="T2" s="32">
        <v>9.5744680851063829E-2</v>
      </c>
      <c r="U2" s="32">
        <v>6.886657101865136E-2</v>
      </c>
      <c r="V2" s="32">
        <v>7.8972407231208366E-2</v>
      </c>
      <c r="W2" s="32">
        <v>8.4745762711864403E-2</v>
      </c>
      <c r="X2" s="32">
        <v>5.3941908713692949E-2</v>
      </c>
      <c r="Y2" s="32">
        <v>8.4432717678100261E-2</v>
      </c>
      <c r="Z2" s="32">
        <v>7.5691411935953426E-2</v>
      </c>
      <c r="AA2" s="32">
        <v>9.2592592592592587E-2</v>
      </c>
      <c r="AB2" s="32">
        <v>0.10432330827067669</v>
      </c>
      <c r="AC2" s="32">
        <v>8.3511777301927201E-2</v>
      </c>
      <c r="AD2" s="32">
        <v>8.8762983947119928E-2</v>
      </c>
      <c r="AE2" s="32">
        <v>7.9001227998362664E-2</v>
      </c>
      <c r="AF2" s="32">
        <v>6.6037735849056603E-2</v>
      </c>
      <c r="AG2" s="32">
        <v>9.0415913200723327E-2</v>
      </c>
      <c r="AH2" s="32">
        <v>5.6710775047258979E-2</v>
      </c>
      <c r="AI2" s="32">
        <v>7.0435588507877664E-2</v>
      </c>
      <c r="AJ2" s="32">
        <v>0.08</v>
      </c>
      <c r="AK2" s="32">
        <v>9.4674556213017749E-2</v>
      </c>
      <c r="AL2" s="32">
        <v>5.4263565891472867E-2</v>
      </c>
      <c r="AM2" s="32">
        <v>7.2463768115942032E-2</v>
      </c>
      <c r="AN2" s="32">
        <v>0.10731707317073171</v>
      </c>
      <c r="AO2" s="32"/>
      <c r="AP2" s="32">
        <v>0.14578587699316628</v>
      </c>
      <c r="AQ2" s="32">
        <v>7.7127659574468085E-2</v>
      </c>
      <c r="AR2" s="32">
        <v>0.10179640718562874</v>
      </c>
      <c r="AS2" s="32">
        <v>7.575757575757576E-2</v>
      </c>
    </row>
    <row r="3" spans="1:45" hidden="1"/>
    <row r="4" spans="1:45" hidden="1">
      <c r="A4" s="32"/>
    </row>
    <row r="5" spans="1:45" hidden="1">
      <c r="A5" s="32"/>
    </row>
    <row r="6" spans="1:45" hidden="1">
      <c r="A6" s="32"/>
    </row>
    <row r="7" spans="1:45" hidden="1">
      <c r="A7" s="32"/>
    </row>
    <row r="8" spans="1:45">
      <c r="A8" s="32"/>
    </row>
    <row r="9" spans="1:45" ht="13">
      <c r="A9" s="32"/>
      <c r="B9" s="202" t="s">
        <v>162</v>
      </c>
    </row>
    <row r="10" spans="1:45" ht="15">
      <c r="A10" s="11" t="s">
        <v>32</v>
      </c>
      <c r="B10" s="259">
        <v>3.7999999999999999E-2</v>
      </c>
    </row>
    <row r="11" spans="1:45" ht="15">
      <c r="A11" s="11" t="s">
        <v>9</v>
      </c>
      <c r="B11" s="259">
        <v>3.9691289966923927E-2</v>
      </c>
    </row>
    <row r="12" spans="1:45" ht="15">
      <c r="A12" s="11" t="s">
        <v>70</v>
      </c>
      <c r="B12" s="259">
        <v>4.1871921182266007E-2</v>
      </c>
    </row>
    <row r="13" spans="1:45" ht="15">
      <c r="A13" s="11" t="s">
        <v>68</v>
      </c>
      <c r="B13" s="259">
        <v>5.4020100502512561E-2</v>
      </c>
    </row>
    <row r="14" spans="1:45" ht="15">
      <c r="A14" s="11" t="s">
        <v>58</v>
      </c>
      <c r="B14" s="259">
        <v>5.4172767203513911E-2</v>
      </c>
    </row>
    <row r="15" spans="1:45" ht="15">
      <c r="A15" s="11" t="s">
        <v>45</v>
      </c>
      <c r="B15" s="259">
        <v>5.6218057921635436E-2</v>
      </c>
    </row>
    <row r="16" spans="1:45" ht="15">
      <c r="A16" s="11" t="s">
        <v>65</v>
      </c>
      <c r="B16" s="259">
        <v>5.7268722466960353E-2</v>
      </c>
    </row>
    <row r="17" spans="1:2" ht="15">
      <c r="A17" s="11" t="s">
        <v>64</v>
      </c>
      <c r="B17" s="259">
        <v>5.9686888454011738E-2</v>
      </c>
    </row>
    <row r="18" spans="1:2" ht="15">
      <c r="A18" s="11" t="s">
        <v>31</v>
      </c>
      <c r="B18" s="259">
        <v>6.1538461538461542E-2</v>
      </c>
    </row>
    <row r="19" spans="1:2" ht="15">
      <c r="A19" s="11" t="s">
        <v>17</v>
      </c>
      <c r="B19" s="259">
        <v>6.1810154525386317E-2</v>
      </c>
    </row>
    <row r="20" spans="1:2" ht="15">
      <c r="A20" s="11" t="s">
        <v>62</v>
      </c>
      <c r="B20" s="259">
        <v>6.2370062370062374E-2</v>
      </c>
    </row>
    <row r="21" spans="1:2" ht="15">
      <c r="A21" s="11" t="s">
        <v>5</v>
      </c>
      <c r="B21" s="259">
        <v>6.385404789053592E-2</v>
      </c>
    </row>
    <row r="22" spans="1:2" ht="15">
      <c r="A22" s="11" t="s">
        <v>76</v>
      </c>
      <c r="B22" s="259">
        <v>6.9039913700107869E-2</v>
      </c>
    </row>
    <row r="23" spans="1:2" ht="15">
      <c r="A23" s="11" t="s">
        <v>43</v>
      </c>
      <c r="B23" s="259">
        <v>7.2144288577154311E-2</v>
      </c>
    </row>
    <row r="24" spans="1:2" ht="15">
      <c r="A24" s="11" t="s">
        <v>140</v>
      </c>
      <c r="B24" s="259">
        <v>7.2610294117647065E-2</v>
      </c>
    </row>
    <row r="25" spans="1:2" ht="15">
      <c r="A25" s="11" t="s">
        <v>40</v>
      </c>
      <c r="B25" s="259">
        <v>7.3976221928665792E-2</v>
      </c>
    </row>
    <row r="26" spans="1:2" ht="15">
      <c r="A26" s="11" t="s">
        <v>33</v>
      </c>
      <c r="B26" s="259">
        <v>7.407407407407407E-2</v>
      </c>
    </row>
    <row r="27" spans="1:2" ht="15">
      <c r="A27" s="11" t="s">
        <v>75</v>
      </c>
      <c r="B27" s="259">
        <v>7.5445173383317715E-2</v>
      </c>
    </row>
    <row r="28" spans="1:2" ht="15">
      <c r="A28" s="11" t="s">
        <v>28</v>
      </c>
      <c r="B28" s="259">
        <v>7.6045627376425853E-2</v>
      </c>
    </row>
    <row r="29" spans="1:2" ht="15">
      <c r="A29" s="11" t="s">
        <v>44</v>
      </c>
      <c r="B29" s="259">
        <v>7.6416337285902497E-2</v>
      </c>
    </row>
    <row r="30" spans="1:2" ht="15">
      <c r="A30" s="11" t="s">
        <v>61</v>
      </c>
      <c r="B30" s="259">
        <v>7.9696394686907021E-2</v>
      </c>
    </row>
    <row r="31" spans="1:2" ht="15">
      <c r="A31" s="11" t="s">
        <v>39</v>
      </c>
      <c r="B31" s="259">
        <v>7.9861111111111105E-2</v>
      </c>
    </row>
    <row r="32" spans="1:2" ht="15">
      <c r="A32" s="11" t="s">
        <v>67</v>
      </c>
      <c r="B32" s="259">
        <v>8.0610021786492375E-2</v>
      </c>
    </row>
    <row r="33" spans="1:2" ht="15">
      <c r="A33" s="11" t="s">
        <v>69</v>
      </c>
      <c r="B33" s="259">
        <v>8.1395348837209308E-2</v>
      </c>
    </row>
    <row r="34" spans="1:2" ht="15">
      <c r="A34" s="11" t="s">
        <v>73</v>
      </c>
      <c r="B34" s="259">
        <v>8.1787521079258005E-2</v>
      </c>
    </row>
    <row r="35" spans="1:2" ht="15">
      <c r="A35" s="11" t="s">
        <v>30</v>
      </c>
      <c r="B35" s="259">
        <v>8.3798882681564241E-2</v>
      </c>
    </row>
    <row r="36" spans="1:2" ht="15">
      <c r="A36" s="11" t="s">
        <v>133</v>
      </c>
      <c r="B36" s="259">
        <v>8.4745762711864403E-2</v>
      </c>
    </row>
    <row r="37" spans="1:2" ht="15">
      <c r="A37" s="11" t="s">
        <v>38</v>
      </c>
      <c r="B37" s="259">
        <v>8.4765177548682707E-2</v>
      </c>
    </row>
    <row r="38" spans="1:2" ht="15">
      <c r="A38" s="11" t="s">
        <v>74</v>
      </c>
      <c r="B38" s="259">
        <v>8.4895259095920619E-2</v>
      </c>
    </row>
    <row r="39" spans="1:2" ht="15">
      <c r="A39" s="11" t="s">
        <v>56</v>
      </c>
      <c r="B39" s="259">
        <v>8.9928057553956831E-2</v>
      </c>
    </row>
    <row r="40" spans="1:2" ht="15">
      <c r="A40" s="11" t="s">
        <v>66</v>
      </c>
      <c r="B40" s="259">
        <v>9.1358024691358022E-2</v>
      </c>
    </row>
    <row r="41" spans="1:2" ht="15">
      <c r="A41" s="11" t="s">
        <v>8</v>
      </c>
      <c r="B41" s="259">
        <v>9.1588785046728974E-2</v>
      </c>
    </row>
    <row r="42" spans="1:2" ht="15">
      <c r="A42" s="11" t="s">
        <v>35</v>
      </c>
      <c r="B42" s="259">
        <v>9.2427616926503336E-2</v>
      </c>
    </row>
    <row r="43" spans="1:2" ht="15">
      <c r="A43" s="11" t="s">
        <v>57</v>
      </c>
      <c r="B43" s="259">
        <v>9.2592592592592587E-2</v>
      </c>
    </row>
    <row r="44" spans="1:2" ht="15">
      <c r="A44" s="11" t="s">
        <v>10</v>
      </c>
      <c r="B44" s="259">
        <v>9.3220338983050849E-2</v>
      </c>
    </row>
    <row r="45" spans="1:2" ht="15">
      <c r="A45" s="11" t="s">
        <v>34</v>
      </c>
      <c r="B45" s="259">
        <v>9.375E-2</v>
      </c>
    </row>
    <row r="46" spans="1:2" ht="15">
      <c r="A46" s="11" t="s">
        <v>71</v>
      </c>
      <c r="B46" s="259">
        <v>9.3873517786561264E-2</v>
      </c>
    </row>
    <row r="47" spans="1:2" ht="15">
      <c r="A47" s="11" t="s">
        <v>63</v>
      </c>
      <c r="B47" s="259">
        <v>9.4736842105263161E-2</v>
      </c>
    </row>
    <row r="48" spans="1:2" ht="15">
      <c r="A48" s="11" t="s">
        <v>29</v>
      </c>
      <c r="B48" s="259">
        <v>0.1</v>
      </c>
    </row>
    <row r="49" spans="1:2" ht="15">
      <c r="A49" s="11" t="s">
        <v>59</v>
      </c>
      <c r="B49" s="259">
        <v>0.1004739336492891</v>
      </c>
    </row>
    <row r="50" spans="1:2" ht="15">
      <c r="A50" s="11" t="s">
        <v>47</v>
      </c>
      <c r="B50" s="259">
        <v>0.10420168067226891</v>
      </c>
    </row>
    <row r="51" spans="1:2" ht="15">
      <c r="A51" s="11" t="s">
        <v>72</v>
      </c>
      <c r="B51" s="259">
        <v>0.11232718894009217</v>
      </c>
    </row>
    <row r="52" spans="1:2" ht="15">
      <c r="A52" s="11" t="s">
        <v>41</v>
      </c>
      <c r="B52" s="259">
        <v>0.11450381679389313</v>
      </c>
    </row>
    <row r="53" spans="1:2" ht="15">
      <c r="A53" s="11" t="s">
        <v>46</v>
      </c>
      <c r="B53" s="259">
        <v>0.13182674199623351</v>
      </c>
    </row>
    <row r="54" spans="1:2" ht="15">
      <c r="A54" s="180" t="s">
        <v>60</v>
      </c>
    </row>
    <row r="56" spans="1:2" ht="15">
      <c r="A56" s="181" t="s">
        <v>134</v>
      </c>
      <c r="B56" s="201">
        <f>MEDIAN(B11:B55)</f>
        <v>8.0610021786492375E-2</v>
      </c>
    </row>
  </sheetData>
  <phoneticPr fontId="22" type="noConversion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48"/>
  <sheetViews>
    <sheetView workbookViewId="0">
      <selection activeCell="A5" sqref="A5:B50"/>
    </sheetView>
  </sheetViews>
  <sheetFormatPr baseColWidth="10" defaultColWidth="8.83203125" defaultRowHeight="12" x14ac:dyDescent="0"/>
  <cols>
    <col min="1" max="1" width="24" bestFit="1" customWidth="1"/>
    <col min="2" max="2" width="11.83203125" style="201" bestFit="1" customWidth="1"/>
    <col min="3" max="14" width="9.33203125" bestFit="1" customWidth="1"/>
    <col min="15" max="15" width="11.83203125" bestFit="1" customWidth="1"/>
    <col min="16" max="24" width="9.33203125" bestFit="1" customWidth="1"/>
    <col min="25" max="25" width="11.83203125" bestFit="1" customWidth="1"/>
    <col min="26" max="39" width="9.33203125" bestFit="1" customWidth="1"/>
    <col min="40" max="41" width="11.83203125" bestFit="1" customWidth="1"/>
    <col min="42" max="44" width="9.33203125" bestFit="1" customWidth="1"/>
  </cols>
  <sheetData>
    <row r="1" spans="1:46" ht="15">
      <c r="B1" s="260" t="s">
        <v>5</v>
      </c>
      <c r="C1" s="78" t="s">
        <v>33</v>
      </c>
      <c r="D1" s="78" t="s">
        <v>56</v>
      </c>
      <c r="E1" s="78" t="s">
        <v>35</v>
      </c>
      <c r="F1" s="78" t="s">
        <v>46</v>
      </c>
      <c r="G1" s="79" t="s">
        <v>30</v>
      </c>
      <c r="H1" s="50" t="s">
        <v>57</v>
      </c>
      <c r="I1" s="79" t="s">
        <v>61</v>
      </c>
      <c r="J1" s="50" t="s">
        <v>8</v>
      </c>
      <c r="K1" s="50" t="s">
        <v>39</v>
      </c>
      <c r="L1" s="50" t="s">
        <v>47</v>
      </c>
      <c r="M1" s="50" t="s">
        <v>62</v>
      </c>
      <c r="N1" s="50" t="s">
        <v>34</v>
      </c>
      <c r="O1" s="50" t="s">
        <v>17</v>
      </c>
      <c r="P1" s="50" t="s">
        <v>6</v>
      </c>
      <c r="Q1" s="50" t="s">
        <v>32</v>
      </c>
      <c r="R1" s="50" t="s">
        <v>9</v>
      </c>
      <c r="S1" s="50" t="s">
        <v>45</v>
      </c>
      <c r="T1" s="50" t="s">
        <v>76</v>
      </c>
      <c r="U1" s="50" t="s">
        <v>63</v>
      </c>
      <c r="V1" s="50" t="s">
        <v>58</v>
      </c>
      <c r="W1" s="50" t="s">
        <v>64</v>
      </c>
      <c r="X1" s="50" t="s">
        <v>133</v>
      </c>
      <c r="Y1" s="50" t="s">
        <v>65</v>
      </c>
      <c r="Z1" s="50" t="s">
        <v>44</v>
      </c>
      <c r="AA1" s="50" t="s">
        <v>31</v>
      </c>
      <c r="AB1" s="50" t="s">
        <v>71</v>
      </c>
      <c r="AC1" s="78" t="s">
        <v>72</v>
      </c>
      <c r="AD1" s="50" t="s">
        <v>73</v>
      </c>
      <c r="AE1" s="50" t="s">
        <v>74</v>
      </c>
      <c r="AF1" s="50" t="s">
        <v>75</v>
      </c>
      <c r="AG1" s="50" t="s">
        <v>66</v>
      </c>
      <c r="AH1" s="50" t="s">
        <v>67</v>
      </c>
      <c r="AI1" s="50" t="s">
        <v>43</v>
      </c>
      <c r="AJ1" s="50" t="s">
        <v>59</v>
      </c>
      <c r="AK1" s="50" t="s">
        <v>40</v>
      </c>
      <c r="AL1" s="50" t="s">
        <v>41</v>
      </c>
      <c r="AM1" s="50" t="s">
        <v>28</v>
      </c>
      <c r="AN1" s="50" t="s">
        <v>10</v>
      </c>
      <c r="AO1" s="50" t="s">
        <v>38</v>
      </c>
      <c r="AP1" s="50" t="s">
        <v>60</v>
      </c>
      <c r="AQ1" s="50" t="s">
        <v>29</v>
      </c>
      <c r="AR1" s="50" t="s">
        <v>68</v>
      </c>
      <c r="AS1" s="50" t="s">
        <v>69</v>
      </c>
      <c r="AT1" s="50" t="s">
        <v>70</v>
      </c>
    </row>
    <row r="2" spans="1:46" s="32" customFormat="1">
      <c r="B2" s="201">
        <v>0.11966604823747681</v>
      </c>
      <c r="C2" s="32">
        <v>0.17102137767220901</v>
      </c>
      <c r="D2" s="32">
        <v>0.14940828402366865</v>
      </c>
      <c r="E2" s="32">
        <v>0.16634429400386846</v>
      </c>
      <c r="F2" s="32">
        <v>0.182328190743338</v>
      </c>
      <c r="G2" s="32">
        <v>0.20816326530612245</v>
      </c>
      <c r="H2" s="32">
        <v>0.14901076884547959</v>
      </c>
      <c r="I2" s="32">
        <v>0.11242603550295859</v>
      </c>
      <c r="J2" s="32">
        <v>0.12653374233128833</v>
      </c>
      <c r="K2" s="32">
        <v>0.16666666666666666</v>
      </c>
      <c r="L2" s="32">
        <v>0.1380813953488372</v>
      </c>
      <c r="M2" s="32">
        <v>0.10553633217993079</v>
      </c>
      <c r="N2" s="32">
        <v>8.6142322097378279E-2</v>
      </c>
      <c r="O2" s="32">
        <v>0.14122137404580154</v>
      </c>
      <c r="P2" s="32">
        <v>0.16467065868263472</v>
      </c>
      <c r="Q2" s="32">
        <v>0.11313394018205461</v>
      </c>
      <c r="R2" s="32">
        <v>7.2661217075386017E-2</v>
      </c>
      <c r="S2" s="32">
        <v>9.128065395095368E-2</v>
      </c>
      <c r="T2" s="32">
        <v>0.11371791333149324</v>
      </c>
      <c r="U2" s="32">
        <v>0.15384615384615385</v>
      </c>
      <c r="V2" s="32">
        <v>0.10497237569060773</v>
      </c>
      <c r="W2" s="32">
        <v>0.13771517996870108</v>
      </c>
      <c r="X2" s="32">
        <v>0.13978494623655913</v>
      </c>
      <c r="Y2" s="32">
        <v>0.11564625850340136</v>
      </c>
      <c r="Z2" s="32">
        <v>0.14459161147902869</v>
      </c>
      <c r="AA2" s="32">
        <v>0.14512471655328799</v>
      </c>
      <c r="AB2" s="32">
        <v>0.18467695826186392</v>
      </c>
      <c r="AC2" s="32">
        <v>0.1951219512195122</v>
      </c>
      <c r="AD2" s="32">
        <v>0.16167979002624672</v>
      </c>
      <c r="AE2" s="32">
        <v>0.18034993270524899</v>
      </c>
      <c r="AF2" s="32">
        <v>0.15702230259192285</v>
      </c>
      <c r="AG2" s="32">
        <v>0.14233576642335766</v>
      </c>
      <c r="AH2" s="32">
        <v>0.16714697406340057</v>
      </c>
      <c r="AI2" s="32">
        <v>0.13086770981507823</v>
      </c>
      <c r="AJ2" s="32">
        <v>0.13016949152542373</v>
      </c>
      <c r="AK2" s="32">
        <v>0.15432098765432098</v>
      </c>
      <c r="AL2" s="32">
        <v>0.17647058823529413</v>
      </c>
      <c r="AM2" s="32">
        <v>8.3067092651757185E-2</v>
      </c>
      <c r="AN2" s="32">
        <v>0.13333333333333333</v>
      </c>
      <c r="AO2" s="32">
        <v>0.17140058765915769</v>
      </c>
      <c r="AP2" s="32" t="e">
        <v>#DIV/0!</v>
      </c>
      <c r="AQ2" s="32">
        <v>0.19428571428571428</v>
      </c>
      <c r="AR2" s="32">
        <v>0.13244353182751539</v>
      </c>
      <c r="AS2" s="32">
        <v>0.15887850467289719</v>
      </c>
      <c r="AT2" s="32">
        <v>0.13598326359832635</v>
      </c>
    </row>
    <row r="3" spans="1:46" s="32" customFormat="1">
      <c r="B3" s="201"/>
    </row>
    <row r="4" spans="1:46" s="32" customFormat="1">
      <c r="B4" s="201"/>
    </row>
    <row r="5" spans="1:46">
      <c r="A5" t="s">
        <v>9</v>
      </c>
      <c r="B5" s="201">
        <v>7.4933095450490636E-2</v>
      </c>
    </row>
    <row r="6" spans="1:46">
      <c r="A6" t="s">
        <v>31</v>
      </c>
      <c r="B6" s="201">
        <v>9.2592592592592587E-2</v>
      </c>
    </row>
    <row r="7" spans="1:46">
      <c r="A7" t="s">
        <v>58</v>
      </c>
      <c r="B7" s="201">
        <v>9.6733668341708545E-2</v>
      </c>
    </row>
    <row r="8" spans="1:46">
      <c r="A8" t="s">
        <v>70</v>
      </c>
      <c r="B8" s="201">
        <v>9.9206349206349201E-2</v>
      </c>
    </row>
    <row r="9" spans="1:46">
      <c r="A9" t="s">
        <v>32</v>
      </c>
      <c r="B9" s="201">
        <v>0.1</v>
      </c>
    </row>
    <row r="10" spans="1:46">
      <c r="A10" t="s">
        <v>33</v>
      </c>
      <c r="B10" s="201">
        <v>0.1046831955922865</v>
      </c>
    </row>
    <row r="11" spans="1:46">
      <c r="A11" t="s">
        <v>5</v>
      </c>
      <c r="B11" s="201">
        <v>0.10550887021475257</v>
      </c>
    </row>
    <row r="12" spans="1:46">
      <c r="A12" t="s">
        <v>68</v>
      </c>
      <c r="B12" s="201">
        <v>0.10787172011661808</v>
      </c>
    </row>
    <row r="13" spans="1:46">
      <c r="A13" t="s">
        <v>64</v>
      </c>
      <c r="B13" s="201">
        <v>0.11093117408906883</v>
      </c>
    </row>
    <row r="14" spans="1:46">
      <c r="A14" t="s">
        <v>65</v>
      </c>
      <c r="B14" s="201">
        <v>0.11231884057971014</v>
      </c>
    </row>
    <row r="15" spans="1:46">
      <c r="A15" t="s">
        <v>28</v>
      </c>
      <c r="B15" s="201">
        <v>0.11869436201780416</v>
      </c>
    </row>
    <row r="16" spans="1:46">
      <c r="A16" t="s">
        <v>17</v>
      </c>
      <c r="B16" s="201">
        <v>0.11985688729874776</v>
      </c>
    </row>
    <row r="17" spans="1:2">
      <c r="A17" t="s">
        <v>45</v>
      </c>
      <c r="B17" s="201">
        <v>0.12813738441215325</v>
      </c>
    </row>
    <row r="18" spans="1:2">
      <c r="A18" t="s">
        <v>62</v>
      </c>
      <c r="B18" s="201">
        <v>0.13073005093378609</v>
      </c>
    </row>
    <row r="19" spans="1:2">
      <c r="A19" t="s">
        <v>76</v>
      </c>
      <c r="B19" s="201">
        <v>0.13136195621268126</v>
      </c>
    </row>
    <row r="20" spans="1:2">
      <c r="A20" t="s">
        <v>8</v>
      </c>
      <c r="B20" s="201">
        <v>0.1351981351981352</v>
      </c>
    </row>
    <row r="21" spans="1:2">
      <c r="A21" t="s">
        <v>140</v>
      </c>
      <c r="B21" s="201">
        <v>0.13913690476190477</v>
      </c>
    </row>
    <row r="22" spans="1:2">
      <c r="A22" t="s">
        <v>133</v>
      </c>
      <c r="B22" s="201">
        <v>0.13978494623655913</v>
      </c>
    </row>
    <row r="23" spans="1:2">
      <c r="A23" t="s">
        <v>69</v>
      </c>
      <c r="B23" s="201">
        <v>0.14084507042253522</v>
      </c>
    </row>
    <row r="24" spans="1:2">
      <c r="A24" t="s">
        <v>38</v>
      </c>
      <c r="B24" s="201">
        <v>0.14089661482159194</v>
      </c>
    </row>
    <row r="25" spans="1:2">
      <c r="A25" t="s">
        <v>29</v>
      </c>
      <c r="B25" s="201">
        <v>0.14119922630560927</v>
      </c>
    </row>
    <row r="26" spans="1:2">
      <c r="A26" t="s">
        <v>43</v>
      </c>
      <c r="B26" s="201">
        <v>0.1415929203539823</v>
      </c>
    </row>
    <row r="27" spans="1:2">
      <c r="A27" t="s">
        <v>40</v>
      </c>
      <c r="B27" s="201">
        <v>0.14195583596214512</v>
      </c>
    </row>
    <row r="28" spans="1:2">
      <c r="A28" t="s">
        <v>44</v>
      </c>
      <c r="B28" s="201">
        <v>0.14254859611231102</v>
      </c>
    </row>
    <row r="29" spans="1:2">
      <c r="A29" t="s">
        <v>57</v>
      </c>
      <c r="B29" s="201">
        <v>0.14512820512820512</v>
      </c>
    </row>
    <row r="30" spans="1:2">
      <c r="A30" t="s">
        <v>10</v>
      </c>
      <c r="B30" s="201">
        <v>0.14776632302405499</v>
      </c>
    </row>
    <row r="31" spans="1:2">
      <c r="A31" t="s">
        <v>47</v>
      </c>
      <c r="B31" s="201">
        <v>0.14848883048620237</v>
      </c>
    </row>
    <row r="32" spans="1:2">
      <c r="A32" t="s">
        <v>63</v>
      </c>
      <c r="B32" s="201">
        <v>0.1487603305785124</v>
      </c>
    </row>
    <row r="33" spans="1:2">
      <c r="A33" t="s">
        <v>30</v>
      </c>
      <c r="B33" s="201">
        <v>0.15094339622641509</v>
      </c>
    </row>
    <row r="34" spans="1:2">
      <c r="A34" t="s">
        <v>61</v>
      </c>
      <c r="B34" s="201">
        <v>0.15266106442577032</v>
      </c>
    </row>
    <row r="35" spans="1:2">
      <c r="A35" t="s">
        <v>34</v>
      </c>
      <c r="B35" s="201">
        <v>0.1556420233463035</v>
      </c>
    </row>
    <row r="36" spans="1:2">
      <c r="A36" t="s">
        <v>35</v>
      </c>
      <c r="B36" s="201">
        <v>0.16166077738515902</v>
      </c>
    </row>
    <row r="37" spans="1:2">
      <c r="A37" t="s">
        <v>56</v>
      </c>
      <c r="B37" s="201">
        <v>0.16361071932299012</v>
      </c>
    </row>
    <row r="38" spans="1:2">
      <c r="A38" t="s">
        <v>66</v>
      </c>
      <c r="B38" s="201">
        <v>0.16819012797074953</v>
      </c>
    </row>
    <row r="39" spans="1:2">
      <c r="A39" t="s">
        <v>39</v>
      </c>
      <c r="B39" s="201">
        <v>0.1691919191919192</v>
      </c>
    </row>
    <row r="40" spans="1:2">
      <c r="A40" t="s">
        <v>67</v>
      </c>
      <c r="B40" s="201">
        <v>0.16920473773265651</v>
      </c>
    </row>
    <row r="41" spans="1:2">
      <c r="A41" t="s">
        <v>73</v>
      </c>
      <c r="B41" s="201">
        <v>0.16961130742049471</v>
      </c>
    </row>
    <row r="42" spans="1:2">
      <c r="A42" t="s">
        <v>75</v>
      </c>
      <c r="B42" s="201">
        <v>0.17313241423533185</v>
      </c>
    </row>
    <row r="43" spans="1:2">
      <c r="A43" t="s">
        <v>59</v>
      </c>
      <c r="B43" s="201">
        <v>0.17798913043478262</v>
      </c>
    </row>
    <row r="44" spans="1:2">
      <c r="A44" t="s">
        <v>71</v>
      </c>
      <c r="B44" s="201">
        <v>0.17897091722595079</v>
      </c>
    </row>
    <row r="45" spans="1:2">
      <c r="A45" t="s">
        <v>74</v>
      </c>
      <c r="B45" s="201">
        <v>0.19387755102040816</v>
      </c>
    </row>
    <row r="46" spans="1:2">
      <c r="A46" t="s">
        <v>46</v>
      </c>
      <c r="B46" s="201">
        <v>0.19596541786743515</v>
      </c>
    </row>
    <row r="47" spans="1:2">
      <c r="A47" t="s">
        <v>41</v>
      </c>
      <c r="B47" s="201">
        <v>0.2032967032967033</v>
      </c>
    </row>
    <row r="48" spans="1:2">
      <c r="A48" t="s">
        <v>72</v>
      </c>
      <c r="B48" s="201">
        <v>0.22574096630125862</v>
      </c>
    </row>
  </sheetData>
  <sortState ref="A5:B48">
    <sortCondition ref="B5:B48"/>
  </sortState>
  <phoneticPr fontId="22" type="noConversion"/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"/>
  <sheetViews>
    <sheetView tabSelected="1" workbookViewId="0">
      <selection activeCell="A2" sqref="A2"/>
    </sheetView>
  </sheetViews>
  <sheetFormatPr baseColWidth="10" defaultColWidth="8.83203125" defaultRowHeight="12" x14ac:dyDescent="0"/>
  <cols>
    <col min="1" max="1" width="14.1640625" bestFit="1" customWidth="1"/>
  </cols>
  <sheetData>
    <row r="1" spans="1:48">
      <c r="B1" s="32" t="s">
        <v>9</v>
      </c>
      <c r="C1" s="32" t="s">
        <v>31</v>
      </c>
      <c r="D1" s="32" t="s">
        <v>58</v>
      </c>
      <c r="E1" s="32" t="s">
        <v>70</v>
      </c>
      <c r="F1" s="32" t="s">
        <v>33</v>
      </c>
      <c r="G1" s="32" t="s">
        <v>5</v>
      </c>
      <c r="H1" s="32" t="s">
        <v>68</v>
      </c>
      <c r="I1" s="32" t="s">
        <v>64</v>
      </c>
      <c r="J1" s="32" t="s">
        <v>65</v>
      </c>
      <c r="K1" s="32" t="s">
        <v>32</v>
      </c>
      <c r="L1" s="32" t="s">
        <v>28</v>
      </c>
      <c r="M1" s="32" t="s">
        <v>17</v>
      </c>
      <c r="N1" s="32" t="s">
        <v>45</v>
      </c>
      <c r="O1" s="32" t="s">
        <v>62</v>
      </c>
      <c r="P1" s="32" t="s">
        <v>76</v>
      </c>
      <c r="Q1" s="32" t="s">
        <v>8</v>
      </c>
      <c r="R1" s="32" t="s">
        <v>140</v>
      </c>
      <c r="S1" s="32" t="s">
        <v>133</v>
      </c>
      <c r="T1" s="32" t="s">
        <v>69</v>
      </c>
      <c r="U1" s="32" t="s">
        <v>38</v>
      </c>
      <c r="V1" s="32" t="s">
        <v>29</v>
      </c>
      <c r="W1" s="32" t="s">
        <v>43</v>
      </c>
      <c r="X1" s="32" t="s">
        <v>40</v>
      </c>
      <c r="Y1" s="32" t="s">
        <v>44</v>
      </c>
      <c r="Z1" s="32" t="s">
        <v>57</v>
      </c>
      <c r="AA1" s="32" t="s">
        <v>10</v>
      </c>
      <c r="AB1" s="32" t="s">
        <v>47</v>
      </c>
      <c r="AC1" s="32" t="s">
        <v>63</v>
      </c>
      <c r="AD1" s="32" t="s">
        <v>30</v>
      </c>
      <c r="AE1" s="32" t="s">
        <v>61</v>
      </c>
      <c r="AF1" s="32" t="s">
        <v>34</v>
      </c>
      <c r="AG1" s="32" t="s">
        <v>35</v>
      </c>
      <c r="AH1" s="32" t="s">
        <v>56</v>
      </c>
      <c r="AI1" s="32" t="s">
        <v>66</v>
      </c>
      <c r="AJ1" s="32" t="s">
        <v>39</v>
      </c>
      <c r="AK1" s="32" t="s">
        <v>67</v>
      </c>
      <c r="AL1" s="32" t="s">
        <v>73</v>
      </c>
      <c r="AM1" s="32" t="s">
        <v>75</v>
      </c>
      <c r="AN1" s="32" t="s">
        <v>59</v>
      </c>
      <c r="AO1" s="32" t="s">
        <v>71</v>
      </c>
      <c r="AP1" s="32" t="s">
        <v>74</v>
      </c>
      <c r="AQ1" s="32" t="s">
        <v>46</v>
      </c>
      <c r="AR1" s="32" t="s">
        <v>41</v>
      </c>
      <c r="AS1" s="32" t="s">
        <v>72</v>
      </c>
      <c r="AT1" s="32"/>
      <c r="AU1" s="32"/>
      <c r="AV1" s="32"/>
    </row>
    <row r="2" spans="1:48">
      <c r="A2" s="32" t="s">
        <v>165</v>
      </c>
      <c r="B2" s="32">
        <v>7.4933095450490636E-2</v>
      </c>
      <c r="C2" s="32">
        <v>9.2592592592592587E-2</v>
      </c>
      <c r="D2" s="32">
        <v>9.6733668341708545E-2</v>
      </c>
      <c r="E2" s="32">
        <v>9.9206349206349201E-2</v>
      </c>
      <c r="F2" s="32">
        <v>0.1046831955922865</v>
      </c>
      <c r="G2" s="32">
        <v>0.10550887021475257</v>
      </c>
      <c r="H2" s="32">
        <v>0.10787172011661808</v>
      </c>
      <c r="I2" s="32">
        <v>0.11093117408906883</v>
      </c>
      <c r="J2" s="32">
        <v>0.11231884057971014</v>
      </c>
      <c r="K2" s="32">
        <v>0.11313394018205461</v>
      </c>
      <c r="L2" s="32">
        <v>0.11869436201780416</v>
      </c>
      <c r="M2" s="32">
        <v>0.11985688729874776</v>
      </c>
      <c r="N2" s="32">
        <v>0.12813738441215325</v>
      </c>
      <c r="O2" s="32">
        <v>0.13073005093378609</v>
      </c>
      <c r="P2" s="32">
        <v>0.13136195621268126</v>
      </c>
      <c r="Q2" s="32">
        <v>0.1351981351981352</v>
      </c>
      <c r="R2" s="32">
        <v>0.13913690476190477</v>
      </c>
      <c r="S2" s="32">
        <v>0.13978494623655913</v>
      </c>
      <c r="T2" s="32">
        <v>0.14084507042253522</v>
      </c>
      <c r="U2" s="32">
        <v>0.14089661482159194</v>
      </c>
      <c r="V2" s="32">
        <v>0.14119922630560927</v>
      </c>
      <c r="W2" s="32">
        <v>0.1415929203539823</v>
      </c>
      <c r="X2" s="32">
        <v>0.14195583596214512</v>
      </c>
      <c r="Y2" s="32">
        <v>0.14254859611231102</v>
      </c>
      <c r="Z2" s="32">
        <v>0.14512820512820512</v>
      </c>
      <c r="AA2" s="32">
        <v>0.14776632302405499</v>
      </c>
      <c r="AB2" s="32">
        <v>0.14848883048620237</v>
      </c>
      <c r="AC2" s="32">
        <v>0.1487603305785124</v>
      </c>
      <c r="AD2" s="32">
        <v>0.15094339622641509</v>
      </c>
      <c r="AE2" s="32">
        <v>0.15266106442577032</v>
      </c>
      <c r="AF2" s="32">
        <v>0.1556420233463035</v>
      </c>
      <c r="AG2" s="32">
        <v>0.16166077738515902</v>
      </c>
      <c r="AH2" s="32">
        <v>0.16361071932299012</v>
      </c>
      <c r="AI2" s="32">
        <v>0.16819012797074953</v>
      </c>
      <c r="AJ2" s="32">
        <v>0.1691919191919192</v>
      </c>
      <c r="AK2" s="32">
        <v>0.16920473773265651</v>
      </c>
      <c r="AL2" s="32">
        <v>0.16961130742049471</v>
      </c>
      <c r="AM2" s="32">
        <v>0.17313241423533185</v>
      </c>
      <c r="AN2" s="32">
        <v>0.17798913043478262</v>
      </c>
      <c r="AO2" s="32">
        <v>0.17897091722595079</v>
      </c>
      <c r="AP2" s="32">
        <v>0.19387755102040816</v>
      </c>
      <c r="AQ2" s="32">
        <v>0.19596541786743515</v>
      </c>
      <c r="AR2" s="32">
        <v>0.2032967032967033</v>
      </c>
      <c r="AS2" s="32">
        <v>0.22574096630125862</v>
      </c>
      <c r="AU2" s="32"/>
      <c r="AV2" s="32"/>
    </row>
    <row r="3" spans="1:48">
      <c r="A3" s="32"/>
      <c r="B3" s="32" t="str">
        <f>B1</f>
        <v>Linköping</v>
      </c>
      <c r="C3" s="32" t="str">
        <f t="shared" ref="C3:AS3" si="0">C1</f>
        <v>Sollefteå</v>
      </c>
      <c r="D3" s="32" t="str">
        <f t="shared" si="0"/>
        <v>Norrköping</v>
      </c>
      <c r="E3" s="32" t="str">
        <f t="shared" si="0"/>
        <v>Östersund</v>
      </c>
      <c r="F3" s="32" t="str">
        <f t="shared" si="0"/>
        <v>Eksjö</v>
      </c>
      <c r="G3" s="32" t="str">
        <f t="shared" si="0"/>
        <v>Borås</v>
      </c>
      <c r="H3" s="32" t="str">
        <f t="shared" si="0"/>
        <v>Örebro</v>
      </c>
      <c r="I3" s="32" t="str">
        <f t="shared" si="0"/>
        <v>Norra Älvsborg</v>
      </c>
      <c r="J3" s="32" t="str">
        <f t="shared" si="0"/>
        <v>Skellefteå</v>
      </c>
      <c r="K3" s="32" t="str">
        <f t="shared" si="0"/>
        <v>Kristianstad</v>
      </c>
      <c r="L3" s="32" t="str">
        <f t="shared" si="0"/>
        <v>Värnamo</v>
      </c>
      <c r="M3" s="32" t="str">
        <f t="shared" si="0"/>
        <v>Karlskrona</v>
      </c>
      <c r="N3" s="32" t="str">
        <f t="shared" si="0"/>
        <v>Luleå</v>
      </c>
      <c r="O3" s="32" t="str">
        <f t="shared" si="0"/>
        <v>Kalmar</v>
      </c>
      <c r="P3" s="32" t="str">
        <f t="shared" si="0"/>
        <v>Lund/Malmö</v>
      </c>
      <c r="Q3" s="32" t="str">
        <f t="shared" si="0"/>
        <v>Helsingborg</v>
      </c>
      <c r="R3" s="32" t="str">
        <f t="shared" si="0"/>
        <v>Sth -BB Sophia</v>
      </c>
      <c r="S3" s="32" t="str">
        <f t="shared" si="0"/>
        <v>Nyköping</v>
      </c>
      <c r="T3" s="32" t="str">
        <f t="shared" si="0"/>
        <v>Örnsköldsvik</v>
      </c>
      <c r="U3" s="32" t="str">
        <f t="shared" si="0"/>
        <v>Västerås</v>
      </c>
      <c r="V3" s="32" t="str">
        <f t="shared" si="0"/>
        <v>Ystad</v>
      </c>
      <c r="W3" s="32" t="str">
        <f t="shared" si="0"/>
        <v>Umeå</v>
      </c>
      <c r="X3" s="32" t="str">
        <f t="shared" si="0"/>
        <v>Varberg</v>
      </c>
      <c r="Y3" s="32" t="str">
        <f t="shared" si="0"/>
        <v>Skövde</v>
      </c>
      <c r="Z3" s="32" t="str">
        <f t="shared" si="0"/>
        <v>Göteborg</v>
      </c>
      <c r="AA3" s="32" t="str">
        <f t="shared" si="0"/>
        <v>Västervik</v>
      </c>
      <c r="AB3" s="32" t="str">
        <f t="shared" si="0"/>
        <v>Jönköping</v>
      </c>
      <c r="AC3" s="32" t="str">
        <f t="shared" si="0"/>
        <v>Lycksele</v>
      </c>
      <c r="AD3" s="32" t="str">
        <f t="shared" si="0"/>
        <v>Gällivare</v>
      </c>
      <c r="AE3" s="32" t="str">
        <f t="shared" si="0"/>
        <v>Halmstad</v>
      </c>
      <c r="AF3" s="32" t="str">
        <f t="shared" si="0"/>
        <v>Karlskoga</v>
      </c>
      <c r="AG3" s="32" t="str">
        <f t="shared" si="0"/>
        <v>Falun</v>
      </c>
      <c r="AH3" s="32" t="str">
        <f t="shared" si="0"/>
        <v>Eskilstuna</v>
      </c>
      <c r="AI3" s="32" t="str">
        <f t="shared" si="0"/>
        <v>Sundsvall</v>
      </c>
      <c r="AJ3" s="32" t="str">
        <f t="shared" si="0"/>
        <v>Hudiksvall</v>
      </c>
      <c r="AK3" s="32" t="str">
        <f t="shared" si="0"/>
        <v>Södertälje</v>
      </c>
      <c r="AL3" s="32" t="str">
        <f t="shared" si="0"/>
        <v>Sth -KS Huddinge</v>
      </c>
      <c r="AM3" s="32" t="str">
        <f t="shared" si="0"/>
        <v>Sth -Södersjukhuset</v>
      </c>
      <c r="AN3" s="32" t="str">
        <f t="shared" si="0"/>
        <v>Uppsala</v>
      </c>
      <c r="AO3" s="32" t="str">
        <f t="shared" si="0"/>
        <v>Sth -BB Sth</v>
      </c>
      <c r="AP3" s="32" t="str">
        <f t="shared" si="0"/>
        <v>Sth - KS Solna</v>
      </c>
      <c r="AQ3" s="32" t="str">
        <f t="shared" si="0"/>
        <v>Gävle</v>
      </c>
      <c r="AR3" s="32" t="str">
        <f t="shared" si="0"/>
        <v>Visby</v>
      </c>
      <c r="AS3" s="32" t="str">
        <f t="shared" si="0"/>
        <v>Sth -Danderyd</v>
      </c>
      <c r="AU3" s="32"/>
      <c r="AV3" s="32"/>
    </row>
    <row r="4" spans="1:48">
      <c r="A4" s="32" t="s">
        <v>166</v>
      </c>
      <c r="B4" s="32">
        <v>3.9691289966923927E-2</v>
      </c>
      <c r="C4" s="32">
        <v>6.1538461538461542E-2</v>
      </c>
      <c r="D4" s="32">
        <v>5.4172767203513911E-2</v>
      </c>
      <c r="E4" s="32">
        <v>4.1871921182266007E-2</v>
      </c>
      <c r="F4" s="32">
        <v>7.407407407407407E-2</v>
      </c>
      <c r="G4" s="32">
        <v>6.385404789053592E-2</v>
      </c>
      <c r="H4" s="32">
        <v>5.4020100502512561E-2</v>
      </c>
      <c r="I4" s="32">
        <v>5.9686888454011738E-2</v>
      </c>
      <c r="J4" s="32">
        <v>5.7268722466960353E-2</v>
      </c>
      <c r="K4" s="32">
        <v>3.7999999999999999E-2</v>
      </c>
      <c r="L4" s="32">
        <v>7.6045627376425853E-2</v>
      </c>
      <c r="M4" s="32">
        <v>6.1810154525386317E-2</v>
      </c>
      <c r="N4" s="32">
        <v>5.6218057921635436E-2</v>
      </c>
      <c r="O4" s="32">
        <v>6.2370062370062374E-2</v>
      </c>
      <c r="P4" s="32">
        <v>6.9039913700107869E-2</v>
      </c>
      <c r="Q4" s="32">
        <v>9.1588785046728974E-2</v>
      </c>
      <c r="R4" s="32">
        <v>7.2610294117647065E-2</v>
      </c>
      <c r="S4" s="32">
        <v>8.4745762711864403E-2</v>
      </c>
      <c r="T4" s="32">
        <v>8.1395348837209308E-2</v>
      </c>
      <c r="U4" s="32">
        <v>8.4765177548682707E-2</v>
      </c>
      <c r="V4" s="32">
        <v>0.1</v>
      </c>
      <c r="W4" s="32">
        <v>7.2144288577154311E-2</v>
      </c>
      <c r="X4" s="32">
        <v>7.3976221928665792E-2</v>
      </c>
      <c r="Y4" s="32">
        <v>7.6416337285902497E-2</v>
      </c>
      <c r="Z4" s="32">
        <v>9.2592592592592587E-2</v>
      </c>
      <c r="AA4" s="32">
        <v>9.3220338983050849E-2</v>
      </c>
      <c r="AB4" s="32">
        <v>0.10420168067226891</v>
      </c>
      <c r="AC4" s="32">
        <v>9.4736842105263161E-2</v>
      </c>
      <c r="AD4" s="32">
        <v>8.3798882681564241E-2</v>
      </c>
      <c r="AE4" s="32">
        <v>7.9696394686907021E-2</v>
      </c>
      <c r="AF4" s="32">
        <v>9.375E-2</v>
      </c>
      <c r="AG4" s="32">
        <v>9.2427616926503336E-2</v>
      </c>
      <c r="AH4" s="32">
        <v>8.9928057553956831E-2</v>
      </c>
      <c r="AI4" s="32">
        <v>9.1358024691358022E-2</v>
      </c>
      <c r="AJ4" s="32">
        <v>7.9861111111111105E-2</v>
      </c>
      <c r="AK4" s="32">
        <v>8.0610021786492375E-2</v>
      </c>
      <c r="AL4" s="32">
        <v>8.1787521079258005E-2</v>
      </c>
      <c r="AM4" s="32">
        <v>7.5445173383317715E-2</v>
      </c>
      <c r="AN4" s="32">
        <v>0.1004739336492891</v>
      </c>
      <c r="AO4" s="32">
        <v>9.3873517786561264E-2</v>
      </c>
      <c r="AP4" s="32">
        <v>8.4895259095920619E-2</v>
      </c>
      <c r="AQ4" s="32">
        <v>0.13182674199623351</v>
      </c>
      <c r="AR4" s="32">
        <v>0.11450381679389313</v>
      </c>
      <c r="AS4" s="32">
        <v>0.11232718894009217</v>
      </c>
      <c r="AU4" s="32"/>
      <c r="AV4" s="32"/>
    </row>
    <row r="5" spans="1:48">
      <c r="A5" s="32" t="s">
        <v>167</v>
      </c>
      <c r="B5" s="32">
        <v>0.15306122448979592</v>
      </c>
      <c r="C5" s="32">
        <v>0.21875</v>
      </c>
      <c r="D5" s="32">
        <v>0.22340425531914893</v>
      </c>
      <c r="E5" s="32">
        <v>0.26136363636363635</v>
      </c>
      <c r="F5" s="32">
        <v>0.12280701754385964</v>
      </c>
      <c r="G5" s="32">
        <v>0.1746987951807229</v>
      </c>
      <c r="H5" s="32">
        <v>0.22169811320754718</v>
      </c>
      <c r="I5" s="32">
        <v>0.25136612021857924</v>
      </c>
      <c r="J5" s="32">
        <v>0.27906976744186046</v>
      </c>
      <c r="K5" s="32">
        <v>0.28299999999999997</v>
      </c>
      <c r="L5" s="32">
        <v>0.19402985074626866</v>
      </c>
      <c r="M5" s="32">
        <v>0.24719101123595505</v>
      </c>
      <c r="N5" s="32">
        <v>0.28378378378378377</v>
      </c>
      <c r="O5" s="32">
        <v>0.32222222222222224</v>
      </c>
      <c r="P5" s="32">
        <v>0.2435064935064935</v>
      </c>
      <c r="Q5" s="32">
        <v>0.25396825396825395</v>
      </c>
      <c r="R5" s="32">
        <v>0.24873096446700507</v>
      </c>
      <c r="S5" s="32">
        <v>0.2537313432835821</v>
      </c>
      <c r="T5" s="32">
        <v>0.26470588235294118</v>
      </c>
      <c r="U5" s="32">
        <v>0.27461139896373055</v>
      </c>
      <c r="V5" s="32">
        <v>0.28749999999999998</v>
      </c>
      <c r="W5" s="32">
        <v>0.22222222222222221</v>
      </c>
      <c r="X5" s="32">
        <v>0.33139534883720928</v>
      </c>
      <c r="Y5" s="32">
        <v>0.34507042253521125</v>
      </c>
      <c r="Z5" s="32">
        <v>0.23364485981308411</v>
      </c>
      <c r="AA5" s="32">
        <v>0.30612244897959184</v>
      </c>
      <c r="AB5" s="32">
        <v>0.21768707482993196</v>
      </c>
      <c r="AC5" s="32">
        <v>0.22727272727272727</v>
      </c>
      <c r="AD5" s="32">
        <v>0.42857142857142855</v>
      </c>
      <c r="AE5" s="32">
        <v>0.25465838509316768</v>
      </c>
      <c r="AF5" s="32">
        <v>0.41666666666666669</v>
      </c>
      <c r="AG5" s="32">
        <v>0.29842931937172773</v>
      </c>
      <c r="AH5" s="32">
        <v>0.31496062992125984</v>
      </c>
      <c r="AI5" s="32">
        <v>0.28688524590163933</v>
      </c>
      <c r="AJ5" s="32">
        <v>0.36</v>
      </c>
      <c r="AK5" s="32">
        <v>0.3300970873786408</v>
      </c>
      <c r="AL5" s="32">
        <v>0.26544622425629288</v>
      </c>
      <c r="AM5" s="32">
        <v>0.2536945812807882</v>
      </c>
      <c r="AN5" s="32">
        <v>0.28688524590163933</v>
      </c>
      <c r="AO5" s="32">
        <v>0.27272727272727271</v>
      </c>
      <c r="AP5" s="32">
        <v>0.27559055118110237</v>
      </c>
      <c r="AQ5" s="32">
        <v>0.29710144927536231</v>
      </c>
      <c r="AR5" s="32">
        <v>0.30952380952380953</v>
      </c>
      <c r="AS5" s="32">
        <v>0.31588785046728973</v>
      </c>
      <c r="AU5" s="32"/>
      <c r="AV5" s="32"/>
    </row>
  </sheetData>
  <sortState columnSort="1" ref="A1:AU4">
    <sortCondition ref="A2:AU2"/>
  </sortState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"/>
  <sheetViews>
    <sheetView workbookViewId="0">
      <selection activeCell="D1" sqref="D1:D1048576"/>
    </sheetView>
  </sheetViews>
  <sheetFormatPr baseColWidth="10" defaultColWidth="9.1640625" defaultRowHeight="15" x14ac:dyDescent="0"/>
  <cols>
    <col min="1" max="1" width="28.5" style="36" bestFit="1" customWidth="1"/>
    <col min="2" max="2" width="16" style="36" customWidth="1"/>
    <col min="3" max="3" width="9.1640625" style="36"/>
    <col min="4" max="4" width="7.83203125" style="36" bestFit="1" customWidth="1"/>
    <col min="5" max="5" width="7.5" style="36" bestFit="1" customWidth="1"/>
    <col min="6" max="6" width="12.6640625" style="36" bestFit="1" customWidth="1"/>
    <col min="7" max="8" width="7.5" style="36" bestFit="1" customWidth="1"/>
    <col min="9" max="9" width="10.6640625" style="36" bestFit="1" customWidth="1"/>
    <col min="10" max="11" width="11.5" style="36" bestFit="1" customWidth="1"/>
    <col min="12" max="12" width="14.83203125" style="36" bestFit="1" customWidth="1"/>
    <col min="13" max="13" width="12.6640625" style="36" bestFit="1" customWidth="1"/>
    <col min="14" max="14" width="13" style="36" bestFit="1" customWidth="1"/>
    <col min="15" max="15" width="9.83203125" style="36" bestFit="1" customWidth="1"/>
    <col min="16" max="16" width="12.5" style="36" bestFit="1" customWidth="1"/>
    <col min="17" max="17" width="13.5" style="36" bestFit="1" customWidth="1"/>
    <col min="18" max="18" width="14.5" style="36" bestFit="1" customWidth="1"/>
    <col min="19" max="19" width="12.33203125" style="36" bestFit="1" customWidth="1"/>
    <col min="20" max="20" width="7.33203125" style="36" bestFit="1" customWidth="1"/>
    <col min="21" max="21" width="7" style="36" bestFit="1" customWidth="1"/>
    <col min="22" max="22" width="11" style="36" bestFit="1" customWidth="1"/>
    <col min="23" max="23" width="13.83203125" style="36" bestFit="1" customWidth="1"/>
    <col min="24" max="24" width="18.1640625" style="36" bestFit="1" customWidth="1"/>
    <col min="25" max="26" width="11.83203125" style="36" bestFit="1" customWidth="1"/>
    <col min="27" max="27" width="9.5" style="36" bestFit="1" customWidth="1"/>
    <col min="28" max="28" width="14.6640625" style="36" bestFit="1" customWidth="1"/>
    <col min="29" max="29" width="14.6640625" style="36" customWidth="1"/>
    <col min="30" max="30" width="14.1640625" style="36" bestFit="1" customWidth="1"/>
    <col min="31" max="31" width="17.1640625" style="36" bestFit="1" customWidth="1"/>
    <col min="32" max="32" width="21.1640625" style="36" bestFit="1" customWidth="1"/>
    <col min="33" max="33" width="17.1640625" style="36" bestFit="1" customWidth="1"/>
    <col min="34" max="34" width="24" style="36" bestFit="1" customWidth="1"/>
    <col min="35" max="35" width="12.1640625" style="36" bestFit="1" customWidth="1"/>
    <col min="36" max="36" width="13.1640625" style="36" bestFit="1" customWidth="1"/>
    <col min="37" max="37" width="7.5" style="36" bestFit="1" customWidth="1"/>
    <col min="38" max="38" width="10.33203125" style="36" bestFit="1" customWidth="1"/>
    <col min="39" max="39" width="10" style="36" bestFit="1" customWidth="1"/>
    <col min="40" max="40" width="7.5" style="36" bestFit="1" customWidth="1"/>
    <col min="41" max="41" width="11.1640625" style="36" bestFit="1" customWidth="1"/>
    <col min="42" max="42" width="11.5" style="36" bestFit="1" customWidth="1"/>
    <col min="43" max="43" width="10.83203125" style="36" bestFit="1" customWidth="1"/>
    <col min="44" max="44" width="7.5" style="36" bestFit="1" customWidth="1"/>
    <col min="45" max="45" width="8.83203125" style="36" bestFit="1" customWidth="1"/>
    <col min="46" max="46" width="15.83203125" style="36" bestFit="1" customWidth="1"/>
    <col min="47" max="47" width="12.6640625" style="36" bestFit="1" customWidth="1"/>
    <col min="48" max="49" width="11.83203125" style="36" bestFit="1" customWidth="1"/>
    <col min="50" max="16384" width="9.1640625" style="36"/>
  </cols>
  <sheetData>
    <row r="1" spans="1:50">
      <c r="A1" s="36" t="s">
        <v>129</v>
      </c>
    </row>
    <row r="4" spans="1:50" s="44" customFormat="1">
      <c r="D4" s="78" t="s">
        <v>5</v>
      </c>
      <c r="E4" s="78" t="s">
        <v>33</v>
      </c>
      <c r="F4" s="78" t="s">
        <v>56</v>
      </c>
      <c r="G4" s="78" t="s">
        <v>35</v>
      </c>
      <c r="H4" s="78" t="s">
        <v>46</v>
      </c>
      <c r="I4" s="79" t="s">
        <v>30</v>
      </c>
      <c r="J4" s="50" t="s">
        <v>57</v>
      </c>
      <c r="K4" s="79" t="s">
        <v>61</v>
      </c>
      <c r="L4" s="50" t="s">
        <v>8</v>
      </c>
      <c r="M4" s="50" t="s">
        <v>39</v>
      </c>
      <c r="N4" s="50" t="s">
        <v>47</v>
      </c>
      <c r="O4" s="50" t="s">
        <v>62</v>
      </c>
      <c r="P4" s="50" t="s">
        <v>34</v>
      </c>
      <c r="Q4" s="50" t="s">
        <v>17</v>
      </c>
      <c r="R4" s="50" t="s">
        <v>32</v>
      </c>
      <c r="S4" s="50" t="s">
        <v>9</v>
      </c>
      <c r="T4" s="50" t="s">
        <v>45</v>
      </c>
      <c r="U4" s="50" t="s">
        <v>76</v>
      </c>
      <c r="V4" s="50" t="s">
        <v>63</v>
      </c>
      <c r="W4" s="50" t="s">
        <v>58</v>
      </c>
      <c r="X4" s="50" t="s">
        <v>64</v>
      </c>
      <c r="Y4" s="50" t="s">
        <v>133</v>
      </c>
      <c r="Z4" s="50" t="s">
        <v>65</v>
      </c>
      <c r="AA4" s="50" t="s">
        <v>44</v>
      </c>
      <c r="AB4" s="50" t="s">
        <v>31</v>
      </c>
      <c r="AC4" s="203" t="s">
        <v>140</v>
      </c>
      <c r="AD4" s="50" t="s">
        <v>71</v>
      </c>
      <c r="AE4" s="78" t="s">
        <v>72</v>
      </c>
      <c r="AF4" s="50" t="s">
        <v>73</v>
      </c>
      <c r="AG4" s="50" t="s">
        <v>74</v>
      </c>
      <c r="AH4" s="50" t="s">
        <v>75</v>
      </c>
      <c r="AI4" s="50" t="s">
        <v>66</v>
      </c>
      <c r="AJ4" s="50" t="s">
        <v>67</v>
      </c>
      <c r="AK4" s="50" t="s">
        <v>43</v>
      </c>
      <c r="AL4" s="50" t="s">
        <v>59</v>
      </c>
      <c r="AM4" s="50" t="s">
        <v>40</v>
      </c>
      <c r="AN4" s="50" t="s">
        <v>41</v>
      </c>
      <c r="AO4" s="50" t="s">
        <v>28</v>
      </c>
      <c r="AP4" s="50" t="s">
        <v>10</v>
      </c>
      <c r="AQ4" s="50" t="s">
        <v>38</v>
      </c>
      <c r="AR4" s="50" t="s">
        <v>29</v>
      </c>
      <c r="AS4" s="50" t="s">
        <v>68</v>
      </c>
      <c r="AT4" s="50" t="s">
        <v>69</v>
      </c>
      <c r="AU4" s="50" t="s">
        <v>70</v>
      </c>
    </row>
    <row r="5" spans="1:50">
      <c r="A5" s="36" t="s">
        <v>36</v>
      </c>
      <c r="D5" s="36">
        <f>'1.Ant pat totalt'!D7</f>
        <v>877</v>
      </c>
      <c r="E5" s="36">
        <f>'1.Ant pat totalt'!E7</f>
        <v>297</v>
      </c>
      <c r="F5" s="36">
        <f>'1.Ant pat totalt'!F7</f>
        <v>556</v>
      </c>
      <c r="G5" s="36">
        <f>'1.Ant pat totalt'!G7</f>
        <v>898</v>
      </c>
      <c r="H5" s="36">
        <f>'1.Ant pat totalt'!H7</f>
        <v>531</v>
      </c>
      <c r="I5" s="36">
        <f>'1.Ant pat totalt'!I7</f>
        <v>179</v>
      </c>
      <c r="J5" s="36">
        <f>'1.Ant pat totalt'!J7</f>
        <v>3132</v>
      </c>
      <c r="K5" s="36">
        <f>'1.Ant pat totalt'!K7</f>
        <v>527</v>
      </c>
      <c r="L5" s="36">
        <f>'1.Ant pat totalt'!L7</f>
        <v>1070</v>
      </c>
      <c r="M5" s="36">
        <f>'1.Ant pat totalt'!M7</f>
        <v>288</v>
      </c>
      <c r="N5" s="36">
        <f>'1.Ant pat totalt'!N7</f>
        <v>595</v>
      </c>
      <c r="O5" s="36">
        <f>'1.Ant pat totalt'!O7</f>
        <v>481</v>
      </c>
      <c r="P5" s="36">
        <f>'1.Ant pat totalt'!P7</f>
        <v>224</v>
      </c>
      <c r="Q5" s="36">
        <f>'1.Ant pat totalt'!Q7</f>
        <v>453</v>
      </c>
      <c r="R5" s="36">
        <f>'1.Ant pat totalt'!S7</f>
        <v>584</v>
      </c>
      <c r="S5" s="36">
        <f>'1.Ant pat totalt'!T7</f>
        <v>907</v>
      </c>
      <c r="T5" s="36">
        <f>'1.Ant pat totalt'!U7</f>
        <v>587</v>
      </c>
      <c r="U5" s="36">
        <f>'1.Ant pat totalt'!V7</f>
        <v>2781</v>
      </c>
      <c r="V5" s="36">
        <f>'1.Ant pat totalt'!W7</f>
        <v>95</v>
      </c>
      <c r="W5" s="36">
        <f>'1.Ant pat totalt'!X7</f>
        <v>683</v>
      </c>
      <c r="X5" s="36">
        <f>'1.Ant pat totalt'!Y7</f>
        <v>1022</v>
      </c>
      <c r="Y5" s="36">
        <f>'1.Ant pat totalt'!Z7</f>
        <v>295</v>
      </c>
      <c r="Z5" s="36">
        <f>'1.Ant pat totalt'!AA7</f>
        <v>227</v>
      </c>
      <c r="AA5" s="36">
        <f>'1.Ant pat totalt'!AB7</f>
        <v>759</v>
      </c>
      <c r="AB5" s="36">
        <f>'1.Ant pat totalt'!AC7</f>
        <v>130</v>
      </c>
      <c r="AC5" s="36">
        <f>'1.Ant pat totalt'!AD7</f>
        <v>1088</v>
      </c>
      <c r="AD5" s="36">
        <f>'1.Ant pat totalt'!AE7</f>
        <v>1012</v>
      </c>
      <c r="AE5" s="36">
        <f>'1.Ant pat totalt'!AF7</f>
        <v>1736</v>
      </c>
      <c r="AF5" s="36">
        <f>'1.Ant pat totalt'!AG7</f>
        <v>1186</v>
      </c>
      <c r="AG5" s="36">
        <f>'1.Ant pat totalt'!AH7</f>
        <v>907</v>
      </c>
      <c r="AH5" s="36">
        <f>'1.Ant pat totalt'!AI7</f>
        <v>2134</v>
      </c>
      <c r="AI5" s="36">
        <f>'1.Ant pat totalt'!AJ7</f>
        <v>405</v>
      </c>
      <c r="AJ5" s="36">
        <f>'1.Ant pat totalt'!AK7</f>
        <v>459</v>
      </c>
      <c r="AK5" s="36">
        <f>'1.Ant pat totalt'!AL7</f>
        <v>499</v>
      </c>
      <c r="AL5" s="36">
        <f>'1.Ant pat totalt'!AM7</f>
        <v>1055</v>
      </c>
      <c r="AM5" s="36">
        <f>'1.Ant pat totalt'!AN7</f>
        <v>757</v>
      </c>
      <c r="AN5" s="36">
        <f>'1.Ant pat totalt'!AO7</f>
        <v>131</v>
      </c>
      <c r="AO5" s="36">
        <f>'1.Ant pat totalt'!AP7</f>
        <v>263</v>
      </c>
      <c r="AP5" s="36">
        <f>'1.Ant pat totalt'!AQ7</f>
        <v>236</v>
      </c>
      <c r="AQ5" s="36">
        <f>'1.Ant pat totalt'!AR7</f>
        <v>873</v>
      </c>
      <c r="AR5" s="36">
        <f>'1.Ant pat totalt'!AT7</f>
        <v>430</v>
      </c>
      <c r="AS5" s="36">
        <f>'1.Ant pat totalt'!AU7</f>
        <v>796</v>
      </c>
      <c r="AT5" s="36">
        <f>'1.Ant pat totalt'!AV7</f>
        <v>172</v>
      </c>
      <c r="AU5" s="36">
        <f>'1.Ant pat totalt'!AW7</f>
        <v>406</v>
      </c>
    </row>
    <row r="6" spans="1:50" ht="16" thickBot="1">
      <c r="A6" s="36" t="s">
        <v>37</v>
      </c>
      <c r="D6" s="36">
        <f>'1.Ant pat totalt'!D8+'1.Ant pat totalt'!D9</f>
        <v>194</v>
      </c>
      <c r="E6" s="36">
        <f>'1.Ant pat totalt'!E8+'1.Ant pat totalt'!E9</f>
        <v>66</v>
      </c>
      <c r="F6" s="36">
        <f>'1.Ant pat totalt'!F8+'1.Ant pat totalt'!F9</f>
        <v>153</v>
      </c>
      <c r="G6" s="36">
        <f>'1.Ant pat totalt'!G8+'1.Ant pat totalt'!G9</f>
        <v>234</v>
      </c>
      <c r="H6" s="36">
        <f>'1.Ant pat totalt'!H8+'1.Ant pat totalt'!H9</f>
        <v>163</v>
      </c>
      <c r="I6" s="36">
        <f>'1.Ant pat totalt'!I8+'1.Ant pat totalt'!I9</f>
        <v>33</v>
      </c>
      <c r="J6" s="36">
        <f>'1.Ant pat totalt'!J8+'1.Ant pat totalt'!J9</f>
        <v>768</v>
      </c>
      <c r="K6" s="36">
        <f>'1.Ant pat totalt'!K8+'1.Ant pat totalt'!K9</f>
        <v>187</v>
      </c>
      <c r="L6" s="36">
        <f>'1.Ant pat totalt'!L8+'1.Ant pat totalt'!L9</f>
        <v>217</v>
      </c>
      <c r="M6" s="36">
        <f>'1.Ant pat totalt'!M8+'1.Ant pat totalt'!M9</f>
        <v>108</v>
      </c>
      <c r="N6" s="36">
        <f>'1.Ant pat totalt'!N8+'1.Ant pat totalt'!N9</f>
        <v>166</v>
      </c>
      <c r="O6" s="36">
        <f>'1.Ant pat totalt'!O8+'1.Ant pat totalt'!O9</f>
        <v>108</v>
      </c>
      <c r="P6" s="36">
        <f>'1.Ant pat totalt'!P8+'1.Ant pat totalt'!P9</f>
        <v>33</v>
      </c>
      <c r="Q6" s="36">
        <f>'1.Ant pat totalt'!Q8+'1.Ant pat totalt'!Q9</f>
        <v>106</v>
      </c>
      <c r="R6" s="36">
        <f>'1.Ant pat totalt'!S8+'1.Ant pat totalt'!S9</f>
        <v>136</v>
      </c>
      <c r="S6" s="36">
        <f>'1.Ant pat totalt'!T8+'1.Ant pat totalt'!T9</f>
        <v>214</v>
      </c>
      <c r="T6" s="36">
        <f>'1.Ant pat totalt'!U8+'1.Ant pat totalt'!U9</f>
        <v>170</v>
      </c>
      <c r="U6" s="36">
        <f>'1.Ant pat totalt'!V8+'1.Ant pat totalt'!V9</f>
        <v>736</v>
      </c>
      <c r="V6" s="36">
        <f>'1.Ant pat totalt'!W8+'1.Ant pat totalt'!W9</f>
        <v>26</v>
      </c>
      <c r="W6" s="36">
        <f>'1.Ant pat totalt'!X8+'1.Ant pat totalt'!X9</f>
        <v>113</v>
      </c>
      <c r="X6" s="36">
        <f>'1.Ant pat totalt'!Y8+'1.Ant pat totalt'!Y9</f>
        <v>213</v>
      </c>
      <c r="Y6" s="36">
        <f>'1.Ant pat totalt'!Z8+'1.Ant pat totalt'!Z9</f>
        <v>77</v>
      </c>
      <c r="Z6" s="36">
        <f>'1.Ant pat totalt'!AA8+'1.Ant pat totalt'!AA9</f>
        <v>49</v>
      </c>
      <c r="AA6" s="36">
        <f>'1.Ant pat totalt'!AB8+'1.Ant pat totalt'!AB9</f>
        <v>167</v>
      </c>
      <c r="AB6" s="36">
        <f>'1.Ant pat totalt'!AC8+'1.Ant pat totalt'!AC9</f>
        <v>32</v>
      </c>
      <c r="AC6" s="36">
        <f>'1.Ant pat totalt'!AD8+'1.Ant pat totalt'!AD9</f>
        <v>256</v>
      </c>
      <c r="AD6" s="36">
        <f>'1.Ant pat totalt'!AE8+'1.Ant pat totalt'!AE9</f>
        <v>329</v>
      </c>
      <c r="AE6" s="36">
        <f>'1.Ant pat totalt'!AF8+'1.Ant pat totalt'!AF9</f>
        <v>727</v>
      </c>
      <c r="AF6" s="36">
        <f>'1.Ant pat totalt'!AG8+'1.Ant pat totalt'!AG9</f>
        <v>512</v>
      </c>
      <c r="AG6" s="36">
        <f>'1.Ant pat totalt'!AH8+'1.Ant pat totalt'!AH9</f>
        <v>465</v>
      </c>
      <c r="AH6" s="36">
        <f>'1.Ant pat totalt'!AI8+'1.Ant pat totalt'!AI9</f>
        <v>985</v>
      </c>
      <c r="AI6" s="36">
        <f>'1.Ant pat totalt'!AJ8+'1.Ant pat totalt'!AJ9</f>
        <v>142</v>
      </c>
      <c r="AJ6" s="36">
        <f>'1.Ant pat totalt'!AK8+'1.Ant pat totalt'!AK9</f>
        <v>132</v>
      </c>
      <c r="AK6" s="36">
        <f>'1.Ant pat totalt'!AL8+'1.Ant pat totalt'!AL9</f>
        <v>179</v>
      </c>
      <c r="AL6" s="36">
        <f>'1.Ant pat totalt'!AM8+'1.Ant pat totalt'!AM9</f>
        <v>417</v>
      </c>
      <c r="AM6" s="36">
        <f>'1.Ant pat totalt'!AN8+'1.Ant pat totalt'!AN9</f>
        <v>194</v>
      </c>
      <c r="AN6" s="36">
        <f>'1.Ant pat totalt'!AO8+'1.Ant pat totalt'!AO9</f>
        <v>51</v>
      </c>
      <c r="AO6" s="36">
        <f>'1.Ant pat totalt'!AP8+'1.Ant pat totalt'!AP9</f>
        <v>74</v>
      </c>
      <c r="AP6" s="36">
        <f>'1.Ant pat totalt'!AQ8+'1.Ant pat totalt'!AQ9</f>
        <v>55</v>
      </c>
      <c r="AQ6" s="36">
        <f>'1.Ant pat totalt'!AR8+'1.Ant pat totalt'!AR9</f>
        <v>220</v>
      </c>
      <c r="AR6" s="36">
        <f>'1.Ant pat totalt'!AT8+'1.Ant pat totalt'!AT9</f>
        <v>87</v>
      </c>
      <c r="AS6" s="36">
        <f>'1.Ant pat totalt'!AU8+'1.Ant pat totalt'!AU9</f>
        <v>233</v>
      </c>
      <c r="AT6" s="36">
        <f>'1.Ant pat totalt'!AV8+'1.Ant pat totalt'!AV9</f>
        <v>41</v>
      </c>
      <c r="AU6" s="36">
        <f>'1.Ant pat totalt'!AW8+'1.Ant pat totalt'!AW9</f>
        <v>98</v>
      </c>
    </row>
    <row r="7" spans="1:50" ht="17" thickTop="1" thickBot="1">
      <c r="A7" s="36" t="s">
        <v>48</v>
      </c>
      <c r="D7" s="81">
        <f>D5/(D5+D6)</f>
        <v>0.81886087768440707</v>
      </c>
      <c r="E7" s="81">
        <f t="shared" ref="E7:AU7" si="0">E5/(E5+E6)</f>
        <v>0.81818181818181823</v>
      </c>
      <c r="F7" s="81">
        <f t="shared" si="0"/>
        <v>0.7842031029619182</v>
      </c>
      <c r="G7" s="81">
        <f t="shared" si="0"/>
        <v>0.79328621908127206</v>
      </c>
      <c r="H7" s="81">
        <f t="shared" si="0"/>
        <v>0.76512968299711814</v>
      </c>
      <c r="I7" s="81">
        <f t="shared" si="0"/>
        <v>0.84433962264150941</v>
      </c>
      <c r="J7" s="81">
        <f t="shared" si="0"/>
        <v>0.80307692307692302</v>
      </c>
      <c r="K7" s="81">
        <f t="shared" si="0"/>
        <v>0.73809523809523814</v>
      </c>
      <c r="L7" s="81">
        <f t="shared" si="0"/>
        <v>0.83139083139083136</v>
      </c>
      <c r="M7" s="81">
        <f t="shared" si="0"/>
        <v>0.72727272727272729</v>
      </c>
      <c r="N7" s="81">
        <f t="shared" si="0"/>
        <v>0.78186596583442836</v>
      </c>
      <c r="O7" s="81">
        <f t="shared" si="0"/>
        <v>0.81663837011884555</v>
      </c>
      <c r="P7" s="81">
        <f t="shared" si="0"/>
        <v>0.87159533073929962</v>
      </c>
      <c r="Q7" s="81">
        <f t="shared" si="0"/>
        <v>0.8103756708407871</v>
      </c>
      <c r="R7" s="81">
        <f t="shared" si="0"/>
        <v>0.81111111111111112</v>
      </c>
      <c r="S7" s="81">
        <f t="shared" si="0"/>
        <v>0.80909901873327383</v>
      </c>
      <c r="T7" s="81">
        <f t="shared" si="0"/>
        <v>0.77542932628797889</v>
      </c>
      <c r="U7" s="81">
        <f t="shared" si="0"/>
        <v>0.79073073642308789</v>
      </c>
      <c r="V7" s="81">
        <f t="shared" si="0"/>
        <v>0.78512396694214881</v>
      </c>
      <c r="W7" s="81">
        <f t="shared" si="0"/>
        <v>0.85804020100502509</v>
      </c>
      <c r="X7" s="81">
        <f t="shared" si="0"/>
        <v>0.82753036437246963</v>
      </c>
      <c r="Y7" s="81">
        <f>Y5/(Y5+Y6)</f>
        <v>0.793010752688172</v>
      </c>
      <c r="Z7" s="81">
        <f t="shared" si="0"/>
        <v>0.82246376811594202</v>
      </c>
      <c r="AA7" s="81">
        <f t="shared" si="0"/>
        <v>0.81965442764578833</v>
      </c>
      <c r="AB7" s="81">
        <f t="shared" si="0"/>
        <v>0.80246913580246915</v>
      </c>
      <c r="AC7" s="81">
        <f t="shared" ref="AC7" si="1">AC5/(AC5+AC6)</f>
        <v>0.80952380952380953</v>
      </c>
      <c r="AD7" s="81">
        <f t="shared" si="0"/>
        <v>0.75466070096942584</v>
      </c>
      <c r="AE7" s="81">
        <f t="shared" si="0"/>
        <v>0.7048315062931384</v>
      </c>
      <c r="AF7" s="81">
        <f t="shared" si="0"/>
        <v>0.69846878680800939</v>
      </c>
      <c r="AG7" s="81">
        <f t="shared" si="0"/>
        <v>0.66107871720116618</v>
      </c>
      <c r="AH7" s="81">
        <f t="shared" si="0"/>
        <v>0.68419365181147807</v>
      </c>
      <c r="AI7" s="81">
        <f t="shared" si="0"/>
        <v>0.74040219378427785</v>
      </c>
      <c r="AJ7" s="81">
        <f t="shared" si="0"/>
        <v>0.7766497461928934</v>
      </c>
      <c r="AK7" s="81">
        <f t="shared" si="0"/>
        <v>0.7359882005899705</v>
      </c>
      <c r="AL7" s="81">
        <f t="shared" si="0"/>
        <v>0.71671195652173914</v>
      </c>
      <c r="AM7" s="81">
        <f t="shared" si="0"/>
        <v>0.79600420609884337</v>
      </c>
      <c r="AN7" s="81">
        <f t="shared" si="0"/>
        <v>0.71978021978021978</v>
      </c>
      <c r="AO7" s="81">
        <f t="shared" si="0"/>
        <v>0.78041543026706228</v>
      </c>
      <c r="AP7" s="81">
        <f t="shared" si="0"/>
        <v>0.81099656357388317</v>
      </c>
      <c r="AQ7" s="81">
        <f t="shared" si="0"/>
        <v>0.79871912168344006</v>
      </c>
      <c r="AR7" s="81">
        <f t="shared" si="0"/>
        <v>0.83172147001934238</v>
      </c>
      <c r="AS7" s="81">
        <f t="shared" si="0"/>
        <v>0.77356656948493685</v>
      </c>
      <c r="AT7" s="81">
        <f t="shared" si="0"/>
        <v>0.80751173708920188</v>
      </c>
      <c r="AU7" s="81">
        <f t="shared" si="0"/>
        <v>0.80555555555555558</v>
      </c>
      <c r="AV7" s="153" t="s">
        <v>127</v>
      </c>
      <c r="AW7" s="154" t="s">
        <v>128</v>
      </c>
    </row>
    <row r="8" spans="1:50" ht="17" thickTop="1" thickBot="1">
      <c r="A8" s="36" t="s">
        <v>173</v>
      </c>
      <c r="D8" s="82">
        <f>D22/D17</f>
        <v>0.10550887021475257</v>
      </c>
      <c r="E8" s="82">
        <f t="shared" ref="E8:AU8" si="2">E22/E17</f>
        <v>0.1046831955922865</v>
      </c>
      <c r="F8" s="82">
        <f t="shared" si="2"/>
        <v>0.16361071932299012</v>
      </c>
      <c r="G8" s="82">
        <f t="shared" si="2"/>
        <v>0.16166077738515902</v>
      </c>
      <c r="H8" s="82">
        <f t="shared" si="2"/>
        <v>0.19596541786743515</v>
      </c>
      <c r="I8" s="82">
        <f t="shared" si="2"/>
        <v>0.15094339622641509</v>
      </c>
      <c r="J8" s="82">
        <f t="shared" si="2"/>
        <v>0.14512820512820512</v>
      </c>
      <c r="K8" s="82">
        <f t="shared" si="2"/>
        <v>0.15266106442577032</v>
      </c>
      <c r="L8" s="82">
        <f t="shared" si="2"/>
        <v>0.1351981351981352</v>
      </c>
      <c r="M8" s="82">
        <f t="shared" si="2"/>
        <v>0.1691919191919192</v>
      </c>
      <c r="N8" s="82">
        <f t="shared" si="2"/>
        <v>0.14848883048620237</v>
      </c>
      <c r="O8" s="82">
        <f t="shared" si="2"/>
        <v>0.13073005093378609</v>
      </c>
      <c r="P8" s="82">
        <f t="shared" si="2"/>
        <v>0.1556420233463035</v>
      </c>
      <c r="Q8" s="82">
        <f t="shared" si="2"/>
        <v>0.11985688729874776</v>
      </c>
      <c r="R8" s="82">
        <f t="shared" si="2"/>
        <v>0.1</v>
      </c>
      <c r="S8" s="82">
        <f t="shared" si="2"/>
        <v>7.4933095450490636E-2</v>
      </c>
      <c r="T8" s="82">
        <f t="shared" si="2"/>
        <v>0.12813738441215325</v>
      </c>
      <c r="U8" s="82">
        <f t="shared" si="2"/>
        <v>0.13136195621268126</v>
      </c>
      <c r="V8" s="82">
        <f t="shared" si="2"/>
        <v>0.1487603305785124</v>
      </c>
      <c r="W8" s="82">
        <f t="shared" si="2"/>
        <v>9.6733668341708545E-2</v>
      </c>
      <c r="X8" s="82">
        <f t="shared" si="2"/>
        <v>0.11093117408906883</v>
      </c>
      <c r="Y8" s="82">
        <f>Y22/Y17</f>
        <v>0.13978494623655913</v>
      </c>
      <c r="Z8" s="82">
        <f t="shared" si="2"/>
        <v>0.11231884057971014</v>
      </c>
      <c r="AA8" s="82">
        <f t="shared" si="2"/>
        <v>0.14254859611231102</v>
      </c>
      <c r="AB8" s="82">
        <f t="shared" si="2"/>
        <v>9.2592592592592587E-2</v>
      </c>
      <c r="AC8" s="82">
        <f t="shared" ref="AC8" si="3">AC22/AC17</f>
        <v>0.13913690476190477</v>
      </c>
      <c r="AD8" s="82">
        <f t="shared" si="2"/>
        <v>0.17897091722595079</v>
      </c>
      <c r="AE8" s="82">
        <f t="shared" si="2"/>
        <v>0.22574096630125862</v>
      </c>
      <c r="AF8" s="82">
        <f t="shared" si="2"/>
        <v>0.16961130742049471</v>
      </c>
      <c r="AG8" s="82">
        <f t="shared" si="2"/>
        <v>0.19387755102040816</v>
      </c>
      <c r="AH8" s="82">
        <f t="shared" si="2"/>
        <v>0.17313241423533185</v>
      </c>
      <c r="AI8" s="82">
        <f t="shared" si="2"/>
        <v>0.16819012797074953</v>
      </c>
      <c r="AJ8" s="82">
        <f t="shared" si="2"/>
        <v>0.16920473773265651</v>
      </c>
      <c r="AK8" s="82">
        <f t="shared" si="2"/>
        <v>0.1415929203539823</v>
      </c>
      <c r="AL8" s="82">
        <f t="shared" si="2"/>
        <v>0.17798913043478262</v>
      </c>
      <c r="AM8" s="82">
        <f t="shared" si="2"/>
        <v>0.14195583596214512</v>
      </c>
      <c r="AN8" s="82">
        <f t="shared" si="2"/>
        <v>0.2032967032967033</v>
      </c>
      <c r="AO8" s="82">
        <f t="shared" si="2"/>
        <v>0.11869436201780416</v>
      </c>
      <c r="AP8" s="82">
        <f t="shared" si="2"/>
        <v>0.14776632302405499</v>
      </c>
      <c r="AQ8" s="82">
        <f t="shared" si="2"/>
        <v>0.14089661482159194</v>
      </c>
      <c r="AR8" s="82">
        <f t="shared" si="2"/>
        <v>0.14119922630560927</v>
      </c>
      <c r="AS8" s="82">
        <f t="shared" si="2"/>
        <v>0.10787172011661808</v>
      </c>
      <c r="AT8" s="82">
        <f t="shared" si="2"/>
        <v>0.14084507042253522</v>
      </c>
      <c r="AU8" s="82">
        <f t="shared" si="2"/>
        <v>9.9206349206349201E-2</v>
      </c>
      <c r="AV8" s="155">
        <f>MAX(D8:AU8)</f>
        <v>0.22574096630125862</v>
      </c>
      <c r="AW8" s="155">
        <f>MIN(D8:AV8)</f>
        <v>7.4933095450490636E-2</v>
      </c>
    </row>
    <row r="9" spans="1:50" ht="16" thickTop="1">
      <c r="A9" s="36" t="s">
        <v>163</v>
      </c>
      <c r="D9" s="46">
        <f>D19/D14</f>
        <v>6.385404789053592E-2</v>
      </c>
      <c r="E9" s="46">
        <f t="shared" ref="E9:AU9" si="4">E19/E14</f>
        <v>7.407407407407407E-2</v>
      </c>
      <c r="F9" s="46">
        <f t="shared" si="4"/>
        <v>8.9928057553956831E-2</v>
      </c>
      <c r="G9" s="46">
        <f t="shared" si="4"/>
        <v>9.2427616926503336E-2</v>
      </c>
      <c r="H9" s="46">
        <f t="shared" si="4"/>
        <v>0.13182674199623351</v>
      </c>
      <c r="I9" s="46">
        <f t="shared" si="4"/>
        <v>8.3798882681564241E-2</v>
      </c>
      <c r="J9" s="46">
        <f t="shared" si="4"/>
        <v>9.2592592592592587E-2</v>
      </c>
      <c r="K9" s="46">
        <f t="shared" si="4"/>
        <v>7.9696394686907021E-2</v>
      </c>
      <c r="L9" s="46">
        <f t="shared" si="4"/>
        <v>9.1588785046728974E-2</v>
      </c>
      <c r="M9" s="46">
        <f t="shared" si="4"/>
        <v>7.9861111111111105E-2</v>
      </c>
      <c r="N9" s="46">
        <f t="shared" si="4"/>
        <v>0.10420168067226891</v>
      </c>
      <c r="O9" s="46">
        <f t="shared" si="4"/>
        <v>6.2370062370062374E-2</v>
      </c>
      <c r="P9" s="46">
        <f t="shared" si="4"/>
        <v>9.375E-2</v>
      </c>
      <c r="Q9" s="46">
        <f t="shared" si="4"/>
        <v>6.1810154525386317E-2</v>
      </c>
      <c r="R9" s="46">
        <f t="shared" si="4"/>
        <v>3.7671232876712327E-2</v>
      </c>
      <c r="S9" s="46">
        <f t="shared" si="4"/>
        <v>3.9691289966923927E-2</v>
      </c>
      <c r="T9" s="46">
        <f t="shared" si="4"/>
        <v>5.6218057921635436E-2</v>
      </c>
      <c r="U9" s="46">
        <f t="shared" si="4"/>
        <v>6.9039913700107869E-2</v>
      </c>
      <c r="V9" s="46">
        <f t="shared" si="4"/>
        <v>9.4736842105263161E-2</v>
      </c>
      <c r="W9" s="46">
        <f t="shared" si="4"/>
        <v>5.4172767203513911E-2</v>
      </c>
      <c r="X9" s="46">
        <f t="shared" si="4"/>
        <v>5.9686888454011738E-2</v>
      </c>
      <c r="Y9" s="46">
        <f t="shared" si="4"/>
        <v>8.4745762711864403E-2</v>
      </c>
      <c r="Z9" s="46">
        <f t="shared" si="4"/>
        <v>5.7268722466960353E-2</v>
      </c>
      <c r="AA9" s="46">
        <f t="shared" si="4"/>
        <v>7.6416337285902497E-2</v>
      </c>
      <c r="AB9" s="46">
        <f t="shared" si="4"/>
        <v>6.1538461538461542E-2</v>
      </c>
      <c r="AC9" s="46">
        <f t="shared" si="4"/>
        <v>7.2610294117647065E-2</v>
      </c>
      <c r="AD9" s="46">
        <f t="shared" si="4"/>
        <v>9.3873517786561264E-2</v>
      </c>
      <c r="AE9" s="46">
        <f t="shared" si="4"/>
        <v>0.11232718894009217</v>
      </c>
      <c r="AF9" s="46">
        <f t="shared" si="4"/>
        <v>8.1787521079258005E-2</v>
      </c>
      <c r="AG9" s="46">
        <f t="shared" si="4"/>
        <v>8.4895259095920619E-2</v>
      </c>
      <c r="AH9" s="46">
        <f t="shared" si="4"/>
        <v>7.5445173383317715E-2</v>
      </c>
      <c r="AI9" s="46">
        <f t="shared" si="4"/>
        <v>9.1358024691358022E-2</v>
      </c>
      <c r="AJ9" s="46">
        <f t="shared" si="4"/>
        <v>8.0610021786492375E-2</v>
      </c>
      <c r="AK9" s="46">
        <f t="shared" si="4"/>
        <v>7.2144288577154311E-2</v>
      </c>
      <c r="AL9" s="46">
        <f t="shared" si="4"/>
        <v>0.1004739336492891</v>
      </c>
      <c r="AM9" s="46">
        <f t="shared" si="4"/>
        <v>7.3976221928665792E-2</v>
      </c>
      <c r="AN9" s="46">
        <f t="shared" si="4"/>
        <v>0.11450381679389313</v>
      </c>
      <c r="AO9" s="46">
        <f t="shared" si="4"/>
        <v>7.6045627376425853E-2</v>
      </c>
      <c r="AP9" s="46">
        <f t="shared" si="4"/>
        <v>9.3220338983050849E-2</v>
      </c>
      <c r="AQ9" s="46">
        <f t="shared" si="4"/>
        <v>8.4765177548682707E-2</v>
      </c>
      <c r="AR9" s="46">
        <f t="shared" si="4"/>
        <v>0.1</v>
      </c>
      <c r="AS9" s="46">
        <f t="shared" si="4"/>
        <v>5.4020100502512561E-2</v>
      </c>
      <c r="AT9" s="46">
        <f t="shared" si="4"/>
        <v>8.1395348837209308E-2</v>
      </c>
      <c r="AU9" s="46">
        <f t="shared" si="4"/>
        <v>4.1871921182266007E-2</v>
      </c>
      <c r="AV9" s="163"/>
      <c r="AW9" s="163"/>
      <c r="AX9" s="162"/>
    </row>
    <row r="10" spans="1:50">
      <c r="A10" s="36" t="s">
        <v>164</v>
      </c>
      <c r="D10" s="46">
        <f>D20/D15</f>
        <v>0.1746987951807229</v>
      </c>
      <c r="E10" s="46">
        <f t="shared" ref="E10:AU10" si="5">E20/E15</f>
        <v>0.12280701754385964</v>
      </c>
      <c r="F10" s="46">
        <f t="shared" si="5"/>
        <v>0.31496062992125984</v>
      </c>
      <c r="G10" s="46">
        <f t="shared" si="5"/>
        <v>0.29842931937172773</v>
      </c>
      <c r="H10" s="46">
        <f t="shared" si="5"/>
        <v>0.29710144927536231</v>
      </c>
      <c r="I10" s="46">
        <f t="shared" si="5"/>
        <v>0.42857142857142855</v>
      </c>
      <c r="J10" s="46">
        <f t="shared" si="5"/>
        <v>0.23364485981308411</v>
      </c>
      <c r="K10" s="46">
        <f t="shared" si="5"/>
        <v>0.25465838509316768</v>
      </c>
      <c r="L10" s="46">
        <f t="shared" si="5"/>
        <v>0.25396825396825395</v>
      </c>
      <c r="M10" s="46">
        <f t="shared" si="5"/>
        <v>0.36</v>
      </c>
      <c r="N10" s="46">
        <f t="shared" si="5"/>
        <v>0.21768707482993196</v>
      </c>
      <c r="O10" s="46">
        <f t="shared" si="5"/>
        <v>0.32222222222222224</v>
      </c>
      <c r="P10" s="46">
        <f t="shared" si="5"/>
        <v>0.41666666666666669</v>
      </c>
      <c r="Q10" s="46">
        <f t="shared" si="5"/>
        <v>0.24719101123595505</v>
      </c>
      <c r="R10" s="46">
        <f t="shared" si="5"/>
        <v>0.28333333333333333</v>
      </c>
      <c r="S10" s="46">
        <f t="shared" si="5"/>
        <v>0.15306122448979592</v>
      </c>
      <c r="T10" s="46">
        <f t="shared" si="5"/>
        <v>0.28378378378378377</v>
      </c>
      <c r="U10" s="46">
        <f t="shared" si="5"/>
        <v>0.2435064935064935</v>
      </c>
      <c r="V10" s="46">
        <f t="shared" si="5"/>
        <v>0.22727272727272727</v>
      </c>
      <c r="W10" s="46">
        <f t="shared" si="5"/>
        <v>0.22340425531914893</v>
      </c>
      <c r="X10" s="46">
        <f t="shared" si="5"/>
        <v>0.25136612021857924</v>
      </c>
      <c r="Y10" s="46">
        <f t="shared" si="5"/>
        <v>0.2537313432835821</v>
      </c>
      <c r="Z10" s="46">
        <f t="shared" si="5"/>
        <v>0.27906976744186046</v>
      </c>
      <c r="AA10" s="46">
        <f t="shared" si="5"/>
        <v>0.34507042253521125</v>
      </c>
      <c r="AB10" s="46">
        <f t="shared" si="5"/>
        <v>0.21875</v>
      </c>
      <c r="AC10" s="46">
        <f t="shared" si="5"/>
        <v>0.24873096446700507</v>
      </c>
      <c r="AD10" s="46">
        <f t="shared" si="5"/>
        <v>0.27272727272727271</v>
      </c>
      <c r="AE10" s="46">
        <f t="shared" si="5"/>
        <v>0.31588785046728973</v>
      </c>
      <c r="AF10" s="46">
        <f t="shared" si="5"/>
        <v>0.26544622425629288</v>
      </c>
      <c r="AG10" s="46">
        <f t="shared" si="5"/>
        <v>0.27559055118110237</v>
      </c>
      <c r="AH10" s="46">
        <f t="shared" si="5"/>
        <v>0.2536945812807882</v>
      </c>
      <c r="AI10" s="46">
        <f t="shared" si="5"/>
        <v>0.28688524590163933</v>
      </c>
      <c r="AJ10" s="46">
        <f t="shared" si="5"/>
        <v>0.3300970873786408</v>
      </c>
      <c r="AK10" s="46">
        <f t="shared" si="5"/>
        <v>0.22222222222222221</v>
      </c>
      <c r="AL10" s="46">
        <f t="shared" si="5"/>
        <v>0.28688524590163933</v>
      </c>
      <c r="AM10" s="46">
        <f t="shared" si="5"/>
        <v>0.33139534883720928</v>
      </c>
      <c r="AN10" s="46">
        <f t="shared" si="5"/>
        <v>0.30952380952380953</v>
      </c>
      <c r="AO10" s="46">
        <f t="shared" si="5"/>
        <v>0.19402985074626866</v>
      </c>
      <c r="AP10" s="46">
        <f t="shared" si="5"/>
        <v>0.30612244897959184</v>
      </c>
      <c r="AQ10" s="46">
        <f t="shared" si="5"/>
        <v>0.27461139896373055</v>
      </c>
      <c r="AR10" s="46">
        <f t="shared" si="5"/>
        <v>0.28749999999999998</v>
      </c>
      <c r="AS10" s="46">
        <f t="shared" si="5"/>
        <v>0.22169811320754718</v>
      </c>
      <c r="AT10" s="46">
        <f t="shared" si="5"/>
        <v>0.26470588235294118</v>
      </c>
      <c r="AU10" s="46">
        <f t="shared" si="5"/>
        <v>0.26136363636363635</v>
      </c>
      <c r="AV10" s="162"/>
      <c r="AW10" s="162"/>
      <c r="AX10" s="162"/>
    </row>
    <row r="14" spans="1:50">
      <c r="A14" s="36" t="s">
        <v>36</v>
      </c>
      <c r="D14" s="36">
        <f>'1.Ant pat totalt'!D7</f>
        <v>877</v>
      </c>
      <c r="E14" s="36">
        <f>'1.Ant pat totalt'!E7</f>
        <v>297</v>
      </c>
      <c r="F14" s="36">
        <f>'1.Ant pat totalt'!F7</f>
        <v>556</v>
      </c>
      <c r="G14" s="36">
        <f>'1.Ant pat totalt'!G7</f>
        <v>898</v>
      </c>
      <c r="H14" s="36">
        <f>'1.Ant pat totalt'!H7</f>
        <v>531</v>
      </c>
      <c r="I14" s="36">
        <f>'1.Ant pat totalt'!I7</f>
        <v>179</v>
      </c>
      <c r="J14" s="36">
        <f>'1.Ant pat totalt'!J7</f>
        <v>3132</v>
      </c>
      <c r="K14" s="36">
        <f>'1.Ant pat totalt'!K7</f>
        <v>527</v>
      </c>
      <c r="L14" s="36">
        <f>'1.Ant pat totalt'!L7</f>
        <v>1070</v>
      </c>
      <c r="M14" s="36">
        <f>'1.Ant pat totalt'!M7</f>
        <v>288</v>
      </c>
      <c r="N14" s="36">
        <f>'1.Ant pat totalt'!N7</f>
        <v>595</v>
      </c>
      <c r="O14" s="36">
        <f>'1.Ant pat totalt'!O7</f>
        <v>481</v>
      </c>
      <c r="P14" s="36">
        <f>'1.Ant pat totalt'!P7</f>
        <v>224</v>
      </c>
      <c r="Q14" s="36">
        <f>'1.Ant pat totalt'!Q7</f>
        <v>453</v>
      </c>
      <c r="R14" s="36">
        <f>'1.Ant pat totalt'!S7</f>
        <v>584</v>
      </c>
      <c r="S14" s="36">
        <f>'1.Ant pat totalt'!T7</f>
        <v>907</v>
      </c>
      <c r="T14" s="36">
        <f>'1.Ant pat totalt'!U7</f>
        <v>587</v>
      </c>
      <c r="U14" s="36">
        <f>'1.Ant pat totalt'!V7</f>
        <v>2781</v>
      </c>
      <c r="V14" s="36">
        <f>'1.Ant pat totalt'!W7</f>
        <v>95</v>
      </c>
      <c r="W14" s="36">
        <f>'1.Ant pat totalt'!X7</f>
        <v>683</v>
      </c>
      <c r="X14" s="36">
        <f>'1.Ant pat totalt'!Y7</f>
        <v>1022</v>
      </c>
      <c r="Y14" s="36">
        <f>'1.Ant pat totalt'!Z7</f>
        <v>295</v>
      </c>
      <c r="Z14" s="36">
        <f>'1.Ant pat totalt'!AA7</f>
        <v>227</v>
      </c>
      <c r="AA14" s="36">
        <f>'1.Ant pat totalt'!AB7</f>
        <v>759</v>
      </c>
      <c r="AB14" s="36">
        <f>'1.Ant pat totalt'!AC7</f>
        <v>130</v>
      </c>
      <c r="AC14" s="36">
        <f>'1.Ant pat totalt'!AD7</f>
        <v>1088</v>
      </c>
      <c r="AD14" s="36">
        <f>'1.Ant pat totalt'!AE7</f>
        <v>1012</v>
      </c>
      <c r="AE14" s="36">
        <f>'1.Ant pat totalt'!AF7</f>
        <v>1736</v>
      </c>
      <c r="AF14" s="36">
        <f>'1.Ant pat totalt'!AG7</f>
        <v>1186</v>
      </c>
      <c r="AG14" s="36">
        <f>'1.Ant pat totalt'!AH7</f>
        <v>907</v>
      </c>
      <c r="AH14" s="36">
        <f>'1.Ant pat totalt'!AI7</f>
        <v>2134</v>
      </c>
      <c r="AI14" s="36">
        <f>'1.Ant pat totalt'!AJ7</f>
        <v>405</v>
      </c>
      <c r="AJ14" s="36">
        <f>'1.Ant pat totalt'!AK7</f>
        <v>459</v>
      </c>
      <c r="AK14" s="36">
        <f>'1.Ant pat totalt'!AL7</f>
        <v>499</v>
      </c>
      <c r="AL14" s="36">
        <f>'1.Ant pat totalt'!AM7</f>
        <v>1055</v>
      </c>
      <c r="AM14" s="36">
        <f>'1.Ant pat totalt'!AN7</f>
        <v>757</v>
      </c>
      <c r="AN14" s="36">
        <f>'1.Ant pat totalt'!AO7</f>
        <v>131</v>
      </c>
      <c r="AO14" s="36">
        <f>'1.Ant pat totalt'!AP7</f>
        <v>263</v>
      </c>
      <c r="AP14" s="36">
        <f>'1.Ant pat totalt'!AQ7</f>
        <v>236</v>
      </c>
      <c r="AQ14" s="36">
        <f>'1.Ant pat totalt'!AR7</f>
        <v>873</v>
      </c>
      <c r="AR14" s="36">
        <f>'1.Ant pat totalt'!AT7</f>
        <v>430</v>
      </c>
      <c r="AS14" s="36">
        <f>'1.Ant pat totalt'!AU7</f>
        <v>796</v>
      </c>
      <c r="AT14" s="36">
        <f>'1.Ant pat totalt'!AV7</f>
        <v>172</v>
      </c>
      <c r="AU14" s="36">
        <f>'1.Ant pat totalt'!AW7</f>
        <v>406</v>
      </c>
    </row>
    <row r="15" spans="1:50">
      <c r="A15" s="36" t="s">
        <v>49</v>
      </c>
      <c r="D15" s="36">
        <f>'1.Ant pat totalt'!D8</f>
        <v>166</v>
      </c>
      <c r="E15" s="36">
        <f>'1.Ant pat totalt'!E8</f>
        <v>57</v>
      </c>
      <c r="F15" s="36">
        <f>'1.Ant pat totalt'!F8</f>
        <v>127</v>
      </c>
      <c r="G15" s="36">
        <f>'1.Ant pat totalt'!G8</f>
        <v>191</v>
      </c>
      <c r="H15" s="36">
        <f>'1.Ant pat totalt'!H8</f>
        <v>138</v>
      </c>
      <c r="I15" s="36">
        <f>'1.Ant pat totalt'!I8</f>
        <v>28</v>
      </c>
      <c r="J15" s="36">
        <f>'1.Ant pat totalt'!J8</f>
        <v>642</v>
      </c>
      <c r="K15" s="36">
        <f>'1.Ant pat totalt'!K8</f>
        <v>161</v>
      </c>
      <c r="L15" s="36">
        <f>'1.Ant pat totalt'!L8</f>
        <v>189</v>
      </c>
      <c r="M15" s="36">
        <f>'1.Ant pat totalt'!M8</f>
        <v>100</v>
      </c>
      <c r="N15" s="36">
        <f>'1.Ant pat totalt'!N8</f>
        <v>147</v>
      </c>
      <c r="O15" s="36">
        <f>'1.Ant pat totalt'!O8</f>
        <v>90</v>
      </c>
      <c r="P15" s="36">
        <f>'1.Ant pat totalt'!P8</f>
        <v>24</v>
      </c>
      <c r="Q15" s="36">
        <f>'1.Ant pat totalt'!Q8</f>
        <v>89</v>
      </c>
      <c r="R15" s="36">
        <f>'1.Ant pat totalt'!S8</f>
        <v>120</v>
      </c>
      <c r="S15" s="36">
        <f>'1.Ant pat totalt'!T8</f>
        <v>196</v>
      </c>
      <c r="T15" s="36">
        <f>'1.Ant pat totalt'!U8</f>
        <v>148</v>
      </c>
      <c r="U15" s="36">
        <f>'1.Ant pat totalt'!V8</f>
        <v>616</v>
      </c>
      <c r="V15" s="36">
        <f>'1.Ant pat totalt'!W8</f>
        <v>22</v>
      </c>
      <c r="W15" s="36">
        <f>'1.Ant pat totalt'!X8</f>
        <v>94</v>
      </c>
      <c r="X15" s="36">
        <f>'1.Ant pat totalt'!Y8</f>
        <v>183</v>
      </c>
      <c r="Y15" s="36">
        <f>'1.Ant pat totalt'!Z8</f>
        <v>67</v>
      </c>
      <c r="Z15" s="36">
        <f>'1.Ant pat totalt'!AA8</f>
        <v>43</v>
      </c>
      <c r="AA15" s="36">
        <f>'1.Ant pat totalt'!AB8</f>
        <v>142</v>
      </c>
      <c r="AB15" s="36">
        <f>'1.Ant pat totalt'!AC8</f>
        <v>32</v>
      </c>
      <c r="AC15" s="36">
        <f>'1.Ant pat totalt'!AD8</f>
        <v>197</v>
      </c>
      <c r="AD15" s="36">
        <f>'1.Ant pat totalt'!AE8</f>
        <v>253</v>
      </c>
      <c r="AE15" s="36">
        <f>'1.Ant pat totalt'!AF8</f>
        <v>535</v>
      </c>
      <c r="AF15" s="36">
        <f>'1.Ant pat totalt'!AG8</f>
        <v>437</v>
      </c>
      <c r="AG15" s="36">
        <f>'1.Ant pat totalt'!AH8</f>
        <v>381</v>
      </c>
      <c r="AH15" s="36">
        <f>'1.Ant pat totalt'!AI8</f>
        <v>812</v>
      </c>
      <c r="AI15" s="36">
        <f>'1.Ant pat totalt'!AJ8</f>
        <v>122</v>
      </c>
      <c r="AJ15" s="36">
        <f>'1.Ant pat totalt'!AK8</f>
        <v>103</v>
      </c>
      <c r="AK15" s="36">
        <f>'1.Ant pat totalt'!AL8</f>
        <v>153</v>
      </c>
      <c r="AL15" s="36">
        <f>'1.Ant pat totalt'!AM8</f>
        <v>366</v>
      </c>
      <c r="AM15" s="36">
        <f>'1.Ant pat totalt'!AN8</f>
        <v>172</v>
      </c>
      <c r="AN15" s="36">
        <f>'1.Ant pat totalt'!AO8</f>
        <v>42</v>
      </c>
      <c r="AO15" s="36">
        <f>'1.Ant pat totalt'!AP8</f>
        <v>67</v>
      </c>
      <c r="AP15" s="36">
        <f>'1.Ant pat totalt'!AQ8</f>
        <v>49</v>
      </c>
      <c r="AQ15" s="36">
        <f>'1.Ant pat totalt'!AR8</f>
        <v>193</v>
      </c>
      <c r="AR15" s="36">
        <f>'1.Ant pat totalt'!AT8</f>
        <v>80</v>
      </c>
      <c r="AS15" s="36">
        <f>'1.Ant pat totalt'!AU8</f>
        <v>212</v>
      </c>
      <c r="AT15" s="36">
        <f>'1.Ant pat totalt'!AV8</f>
        <v>34</v>
      </c>
      <c r="AU15" s="36">
        <f>'1.Ant pat totalt'!AW8</f>
        <v>88</v>
      </c>
    </row>
    <row r="16" spans="1:50">
      <c r="A16" s="36" t="s">
        <v>50</v>
      </c>
      <c r="D16" s="36">
        <f>'1.Ant pat totalt'!D9</f>
        <v>28</v>
      </c>
      <c r="E16" s="36">
        <f>'1.Ant pat totalt'!E9</f>
        <v>9</v>
      </c>
      <c r="F16" s="36">
        <f>'1.Ant pat totalt'!F9</f>
        <v>26</v>
      </c>
      <c r="G16" s="36">
        <f>'1.Ant pat totalt'!G9</f>
        <v>43</v>
      </c>
      <c r="H16" s="36">
        <f>'1.Ant pat totalt'!H9</f>
        <v>25</v>
      </c>
      <c r="I16" s="36">
        <f>'1.Ant pat totalt'!I9</f>
        <v>5</v>
      </c>
      <c r="J16" s="36">
        <f>'1.Ant pat totalt'!J9</f>
        <v>126</v>
      </c>
      <c r="K16" s="36">
        <f>'1.Ant pat totalt'!K9</f>
        <v>26</v>
      </c>
      <c r="L16" s="36">
        <f>'1.Ant pat totalt'!L9</f>
        <v>28</v>
      </c>
      <c r="M16" s="36">
        <f>'1.Ant pat totalt'!M9</f>
        <v>8</v>
      </c>
      <c r="N16" s="36">
        <f>'1.Ant pat totalt'!N9</f>
        <v>19</v>
      </c>
      <c r="O16" s="36">
        <f>'1.Ant pat totalt'!O9</f>
        <v>18</v>
      </c>
      <c r="P16" s="36">
        <f>'1.Ant pat totalt'!P9</f>
        <v>9</v>
      </c>
      <c r="Q16" s="36">
        <f>'1.Ant pat totalt'!Q9</f>
        <v>17</v>
      </c>
      <c r="R16" s="36">
        <f>'1.Ant pat totalt'!S9</f>
        <v>16</v>
      </c>
      <c r="S16" s="36">
        <f>'1.Ant pat totalt'!T9</f>
        <v>18</v>
      </c>
      <c r="T16" s="36">
        <f>'1.Ant pat totalt'!U9</f>
        <v>22</v>
      </c>
      <c r="U16" s="36">
        <f>'1.Ant pat totalt'!V9</f>
        <v>120</v>
      </c>
      <c r="V16" s="36">
        <f>'1.Ant pat totalt'!W9</f>
        <v>4</v>
      </c>
      <c r="W16" s="36">
        <f>'1.Ant pat totalt'!X9</f>
        <v>19</v>
      </c>
      <c r="X16" s="36">
        <f>'1.Ant pat totalt'!Y9</f>
        <v>30</v>
      </c>
      <c r="Y16" s="36">
        <f>'1.Ant pat totalt'!Z9</f>
        <v>10</v>
      </c>
      <c r="Z16" s="36">
        <f>'1.Ant pat totalt'!AA9</f>
        <v>6</v>
      </c>
      <c r="AA16" s="36">
        <f>'1.Ant pat totalt'!AB9</f>
        <v>25</v>
      </c>
      <c r="AB16" s="36">
        <f>'1.Ant pat totalt'!AC9</f>
        <v>0</v>
      </c>
      <c r="AC16" s="36">
        <f>'1.Ant pat totalt'!AD9</f>
        <v>59</v>
      </c>
      <c r="AD16" s="36">
        <f>'1.Ant pat totalt'!AE9</f>
        <v>76</v>
      </c>
      <c r="AE16" s="36">
        <f>'1.Ant pat totalt'!AF9</f>
        <v>192</v>
      </c>
      <c r="AF16" s="36">
        <f>'1.Ant pat totalt'!AG9</f>
        <v>75</v>
      </c>
      <c r="AG16" s="36">
        <f>'1.Ant pat totalt'!AH9</f>
        <v>84</v>
      </c>
      <c r="AH16" s="36">
        <f>'1.Ant pat totalt'!AI9</f>
        <v>173</v>
      </c>
      <c r="AI16" s="36">
        <f>'1.Ant pat totalt'!AJ9</f>
        <v>20</v>
      </c>
      <c r="AJ16" s="36">
        <f>'1.Ant pat totalt'!AK9</f>
        <v>29</v>
      </c>
      <c r="AK16" s="36">
        <f>'1.Ant pat totalt'!AL9</f>
        <v>26</v>
      </c>
      <c r="AL16" s="36">
        <f>'1.Ant pat totalt'!AM9</f>
        <v>51</v>
      </c>
      <c r="AM16" s="36">
        <f>'1.Ant pat totalt'!AN9</f>
        <v>22</v>
      </c>
      <c r="AN16" s="36">
        <f>'1.Ant pat totalt'!AO9</f>
        <v>9</v>
      </c>
      <c r="AO16" s="36">
        <f>'1.Ant pat totalt'!AP9</f>
        <v>7</v>
      </c>
      <c r="AP16" s="36">
        <f>'1.Ant pat totalt'!AQ9</f>
        <v>6</v>
      </c>
      <c r="AQ16" s="36">
        <f>'1.Ant pat totalt'!AR9</f>
        <v>27</v>
      </c>
      <c r="AR16" s="36">
        <f>'1.Ant pat totalt'!AT9</f>
        <v>7</v>
      </c>
      <c r="AS16" s="36">
        <f>'1.Ant pat totalt'!AU9</f>
        <v>21</v>
      </c>
      <c r="AT16" s="36">
        <f>'1.Ant pat totalt'!AV9</f>
        <v>7</v>
      </c>
      <c r="AU16" s="36">
        <f>'1.Ant pat totalt'!AW9</f>
        <v>10</v>
      </c>
    </row>
    <row r="17" spans="1:47">
      <c r="A17" s="36" t="s">
        <v>51</v>
      </c>
      <c r="D17" s="36">
        <f>SUM(D14:D16)</f>
        <v>1071</v>
      </c>
      <c r="E17" s="36">
        <f t="shared" ref="E17:AU17" si="6">SUM(E14:E16)</f>
        <v>363</v>
      </c>
      <c r="F17" s="36">
        <f t="shared" si="6"/>
        <v>709</v>
      </c>
      <c r="G17" s="36">
        <f t="shared" si="6"/>
        <v>1132</v>
      </c>
      <c r="H17" s="36">
        <f t="shared" si="6"/>
        <v>694</v>
      </c>
      <c r="I17" s="36">
        <f t="shared" si="6"/>
        <v>212</v>
      </c>
      <c r="J17" s="36">
        <f t="shared" si="6"/>
        <v>3900</v>
      </c>
      <c r="K17" s="36">
        <f t="shared" si="6"/>
        <v>714</v>
      </c>
      <c r="L17" s="36">
        <f t="shared" si="6"/>
        <v>1287</v>
      </c>
      <c r="M17" s="36">
        <f t="shared" si="6"/>
        <v>396</v>
      </c>
      <c r="N17" s="36">
        <f t="shared" si="6"/>
        <v>761</v>
      </c>
      <c r="O17" s="36">
        <f t="shared" si="6"/>
        <v>589</v>
      </c>
      <c r="P17" s="36">
        <f t="shared" si="6"/>
        <v>257</v>
      </c>
      <c r="Q17" s="36">
        <f t="shared" si="6"/>
        <v>559</v>
      </c>
      <c r="R17" s="36">
        <f t="shared" si="6"/>
        <v>720</v>
      </c>
      <c r="S17" s="36">
        <f t="shared" si="6"/>
        <v>1121</v>
      </c>
      <c r="T17" s="36">
        <f t="shared" si="6"/>
        <v>757</v>
      </c>
      <c r="U17" s="36">
        <f t="shared" si="6"/>
        <v>3517</v>
      </c>
      <c r="V17" s="36">
        <f t="shared" si="6"/>
        <v>121</v>
      </c>
      <c r="W17" s="36">
        <f t="shared" si="6"/>
        <v>796</v>
      </c>
      <c r="X17" s="36">
        <f t="shared" si="6"/>
        <v>1235</v>
      </c>
      <c r="Y17" s="36">
        <f>SUM(Y14:Y16)</f>
        <v>372</v>
      </c>
      <c r="Z17" s="36">
        <f t="shared" si="6"/>
        <v>276</v>
      </c>
      <c r="AA17" s="36">
        <f t="shared" si="6"/>
        <v>926</v>
      </c>
      <c r="AB17" s="36">
        <f t="shared" si="6"/>
        <v>162</v>
      </c>
      <c r="AC17" s="36">
        <f t="shared" ref="AC17" si="7">SUM(AC14:AC16)</f>
        <v>1344</v>
      </c>
      <c r="AD17" s="36">
        <f t="shared" si="6"/>
        <v>1341</v>
      </c>
      <c r="AE17" s="36">
        <f t="shared" si="6"/>
        <v>2463</v>
      </c>
      <c r="AF17" s="36">
        <f t="shared" si="6"/>
        <v>1698</v>
      </c>
      <c r="AG17" s="36">
        <f t="shared" si="6"/>
        <v>1372</v>
      </c>
      <c r="AH17" s="36">
        <f t="shared" si="6"/>
        <v>3119</v>
      </c>
      <c r="AI17" s="36">
        <f t="shared" si="6"/>
        <v>547</v>
      </c>
      <c r="AJ17" s="36">
        <f t="shared" si="6"/>
        <v>591</v>
      </c>
      <c r="AK17" s="36">
        <f t="shared" si="6"/>
        <v>678</v>
      </c>
      <c r="AL17" s="36">
        <f t="shared" si="6"/>
        <v>1472</v>
      </c>
      <c r="AM17" s="36">
        <f t="shared" si="6"/>
        <v>951</v>
      </c>
      <c r="AN17" s="36">
        <f t="shared" si="6"/>
        <v>182</v>
      </c>
      <c r="AO17" s="36">
        <f t="shared" si="6"/>
        <v>337</v>
      </c>
      <c r="AP17" s="36">
        <f t="shared" si="6"/>
        <v>291</v>
      </c>
      <c r="AQ17" s="36">
        <f t="shared" si="6"/>
        <v>1093</v>
      </c>
      <c r="AR17" s="36">
        <f t="shared" si="6"/>
        <v>517</v>
      </c>
      <c r="AS17" s="36">
        <f t="shared" si="6"/>
        <v>1029</v>
      </c>
      <c r="AT17" s="36">
        <f t="shared" si="6"/>
        <v>213</v>
      </c>
      <c r="AU17" s="36">
        <f t="shared" si="6"/>
        <v>504</v>
      </c>
    </row>
    <row r="19" spans="1:47">
      <c r="A19" s="36" t="s">
        <v>52</v>
      </c>
      <c r="D19" s="36">
        <f>'3. Därav sectio '!D7</f>
        <v>56</v>
      </c>
      <c r="E19" s="36">
        <f>'3. Därav sectio '!E7</f>
        <v>22</v>
      </c>
      <c r="F19" s="36">
        <f>'3. Därav sectio '!F7</f>
        <v>50</v>
      </c>
      <c r="G19" s="36">
        <f>'3. Därav sectio '!G7</f>
        <v>83</v>
      </c>
      <c r="H19" s="36">
        <f>'3. Därav sectio '!H7</f>
        <v>70</v>
      </c>
      <c r="I19" s="36">
        <f>'3. Därav sectio '!I7</f>
        <v>15</v>
      </c>
      <c r="J19" s="36">
        <f>'3. Därav sectio '!J7</f>
        <v>290</v>
      </c>
      <c r="K19" s="36">
        <f>'3. Därav sectio '!K7</f>
        <v>42</v>
      </c>
      <c r="L19" s="36">
        <f>'3. Därav sectio '!L7</f>
        <v>98</v>
      </c>
      <c r="M19" s="36">
        <f>'3. Därav sectio '!M7</f>
        <v>23</v>
      </c>
      <c r="N19" s="36">
        <f>'3. Därav sectio '!N7</f>
        <v>62</v>
      </c>
      <c r="O19" s="36">
        <f>'3. Därav sectio '!O7</f>
        <v>30</v>
      </c>
      <c r="P19" s="36">
        <f>'3. Därav sectio '!P7</f>
        <v>21</v>
      </c>
      <c r="Q19" s="36">
        <f>'3. Därav sectio '!Q7</f>
        <v>28</v>
      </c>
      <c r="R19" s="36">
        <f>'3. Därav sectio '!S7</f>
        <v>22</v>
      </c>
      <c r="S19" s="36">
        <f>'3. Därav sectio '!T7</f>
        <v>36</v>
      </c>
      <c r="T19" s="36">
        <f>'3. Därav sectio '!U7</f>
        <v>33</v>
      </c>
      <c r="U19" s="36">
        <f>'3. Därav sectio '!V7</f>
        <v>192</v>
      </c>
      <c r="V19" s="36">
        <f>'3. Därav sectio '!W7</f>
        <v>9</v>
      </c>
      <c r="W19" s="36">
        <f>'3. Därav sectio '!X7</f>
        <v>37</v>
      </c>
      <c r="X19" s="36">
        <f>'3. Därav sectio '!Y7</f>
        <v>61</v>
      </c>
      <c r="Y19" s="36">
        <f>'3. Därav sectio '!Z7</f>
        <v>25</v>
      </c>
      <c r="Z19" s="36">
        <f>'3. Därav sectio '!AA7</f>
        <v>13</v>
      </c>
      <c r="AA19" s="36">
        <f>'3. Därav sectio '!AB7</f>
        <v>58</v>
      </c>
      <c r="AB19" s="36">
        <f>'3. Därav sectio '!AC7</f>
        <v>8</v>
      </c>
      <c r="AC19" s="36">
        <f>'3. Därav sectio '!AD7</f>
        <v>79</v>
      </c>
      <c r="AD19" s="36">
        <f>'3. Därav sectio '!AE7</f>
        <v>95</v>
      </c>
      <c r="AE19" s="36">
        <f>'3. Därav sectio '!AF7</f>
        <v>195</v>
      </c>
      <c r="AF19" s="36">
        <f>'3. Därav sectio '!AG7</f>
        <v>97</v>
      </c>
      <c r="AG19" s="36">
        <f>'3. Därav sectio '!AH7</f>
        <v>77</v>
      </c>
      <c r="AH19" s="36">
        <f>'3. Därav sectio '!AI7</f>
        <v>161</v>
      </c>
      <c r="AI19" s="36">
        <f>'3. Därav sectio '!AJ7</f>
        <v>37</v>
      </c>
      <c r="AJ19" s="36">
        <f>'3. Därav sectio '!AK7</f>
        <v>37</v>
      </c>
      <c r="AK19" s="36">
        <f>'3. Därav sectio '!AL7</f>
        <v>36</v>
      </c>
      <c r="AL19" s="36">
        <f>'3. Därav sectio '!AM7</f>
        <v>106</v>
      </c>
      <c r="AM19" s="36">
        <f>'3. Därav sectio '!AN7</f>
        <v>56</v>
      </c>
      <c r="AN19" s="36">
        <f>'3. Därav sectio '!AO7</f>
        <v>15</v>
      </c>
      <c r="AO19" s="36">
        <f>'3. Därav sectio '!AP7</f>
        <v>20</v>
      </c>
      <c r="AP19" s="36">
        <f>'3. Därav sectio '!AQ7</f>
        <v>22</v>
      </c>
      <c r="AQ19" s="36">
        <f>'3. Därav sectio '!AR7</f>
        <v>74</v>
      </c>
      <c r="AR19" s="36">
        <f>'3. Därav sectio '!AT7</f>
        <v>43</v>
      </c>
      <c r="AS19" s="36">
        <f>'3. Därav sectio '!AU7</f>
        <v>43</v>
      </c>
      <c r="AT19" s="36">
        <f>'3. Därav sectio '!AV7</f>
        <v>14</v>
      </c>
      <c r="AU19" s="36">
        <f>'3. Därav sectio '!AW7</f>
        <v>17</v>
      </c>
    </row>
    <row r="20" spans="1:47">
      <c r="A20" s="36" t="s">
        <v>53</v>
      </c>
      <c r="D20" s="36">
        <f>'3. Därav sectio '!D8</f>
        <v>29</v>
      </c>
      <c r="E20" s="36">
        <f>'3. Därav sectio '!E8</f>
        <v>7</v>
      </c>
      <c r="F20" s="36">
        <f>'3. Därav sectio '!F8</f>
        <v>40</v>
      </c>
      <c r="G20" s="36">
        <f>'3. Därav sectio '!G8</f>
        <v>57</v>
      </c>
      <c r="H20" s="36">
        <f>'3. Därav sectio '!H8</f>
        <v>41</v>
      </c>
      <c r="I20" s="36">
        <f>'3. Därav sectio '!I8</f>
        <v>12</v>
      </c>
      <c r="J20" s="36">
        <f>'3. Därav sectio '!J8</f>
        <v>150</v>
      </c>
      <c r="K20" s="36">
        <f>'3. Därav sectio '!K8</f>
        <v>41</v>
      </c>
      <c r="L20" s="36">
        <f>'3. Därav sectio '!L8</f>
        <v>48</v>
      </c>
      <c r="M20" s="36">
        <f>'3. Därav sectio '!M8</f>
        <v>36</v>
      </c>
      <c r="N20" s="36">
        <f>'3. Därav sectio '!N8</f>
        <v>32</v>
      </c>
      <c r="O20" s="36">
        <f>'3. Därav sectio '!O8</f>
        <v>29</v>
      </c>
      <c r="P20" s="36">
        <f>'3. Därav sectio '!P8</f>
        <v>10</v>
      </c>
      <c r="Q20" s="36">
        <f>'3. Därav sectio '!Q8</f>
        <v>22</v>
      </c>
      <c r="R20" s="36">
        <f>'3. Därav sectio '!S8</f>
        <v>34</v>
      </c>
      <c r="S20" s="36">
        <f>'3. Därav sectio '!T8</f>
        <v>30</v>
      </c>
      <c r="T20" s="36">
        <f>'3. Därav sectio '!U8</f>
        <v>42</v>
      </c>
      <c r="U20" s="36">
        <f>'3. Därav sectio '!V8</f>
        <v>150</v>
      </c>
      <c r="V20" s="36">
        <f>'3. Därav sectio '!W8</f>
        <v>5</v>
      </c>
      <c r="W20" s="36">
        <f>'3. Därav sectio '!X8</f>
        <v>21</v>
      </c>
      <c r="X20" s="36">
        <f>'3. Därav sectio '!Y8</f>
        <v>46</v>
      </c>
      <c r="Y20" s="36">
        <f>'3. Därav sectio '!Z8</f>
        <v>17</v>
      </c>
      <c r="Z20" s="36">
        <f>'3. Därav sectio '!AA8</f>
        <v>12</v>
      </c>
      <c r="AA20" s="36">
        <f>'3. Därav sectio '!AB8</f>
        <v>49</v>
      </c>
      <c r="AB20" s="36">
        <f>'3. Därav sectio '!AC8</f>
        <v>7</v>
      </c>
      <c r="AC20" s="36">
        <f>'3. Därav sectio '!AD8</f>
        <v>49</v>
      </c>
      <c r="AD20" s="36">
        <f>'3. Därav sectio '!AE8</f>
        <v>69</v>
      </c>
      <c r="AE20" s="36">
        <f>'3. Därav sectio '!AF8</f>
        <v>169</v>
      </c>
      <c r="AF20" s="36">
        <f>'3. Därav sectio '!AG8</f>
        <v>116</v>
      </c>
      <c r="AG20" s="36">
        <f>'3. Därav sectio '!AH8</f>
        <v>105</v>
      </c>
      <c r="AH20" s="36">
        <f>'3. Därav sectio '!AI8</f>
        <v>206</v>
      </c>
      <c r="AI20" s="36">
        <f>'3. Därav sectio '!AJ8</f>
        <v>35</v>
      </c>
      <c r="AJ20" s="36">
        <f>'3. Därav sectio '!AK8</f>
        <v>34</v>
      </c>
      <c r="AK20" s="36">
        <f>'3. Därav sectio '!AL8</f>
        <v>34</v>
      </c>
      <c r="AL20" s="36">
        <f>'3. Därav sectio '!AM8</f>
        <v>105</v>
      </c>
      <c r="AM20" s="36">
        <f>'3. Därav sectio '!AN8</f>
        <v>57</v>
      </c>
      <c r="AN20" s="36">
        <f>'3. Därav sectio '!AO8</f>
        <v>13</v>
      </c>
      <c r="AO20" s="36">
        <f>'3. Därav sectio '!AP8</f>
        <v>13</v>
      </c>
      <c r="AP20" s="36">
        <f>'3. Därav sectio '!AQ8</f>
        <v>15</v>
      </c>
      <c r="AQ20" s="36">
        <f>'3. Därav sectio '!AR8</f>
        <v>53</v>
      </c>
      <c r="AR20" s="36">
        <f>'3. Därav sectio '!AT8</f>
        <v>23</v>
      </c>
      <c r="AS20" s="36">
        <f>'3. Därav sectio '!AU8</f>
        <v>47</v>
      </c>
      <c r="AT20" s="36">
        <f>'3. Därav sectio '!AV8</f>
        <v>9</v>
      </c>
      <c r="AU20" s="36">
        <f>'3. Därav sectio '!AW8</f>
        <v>23</v>
      </c>
    </row>
    <row r="21" spans="1:47">
      <c r="A21" s="36" t="s">
        <v>54</v>
      </c>
      <c r="D21" s="36">
        <f>'3. Därav sectio '!D9</f>
        <v>28</v>
      </c>
      <c r="E21" s="36">
        <f>'3. Därav sectio '!E9</f>
        <v>9</v>
      </c>
      <c r="F21" s="36">
        <f>'3. Därav sectio '!F9</f>
        <v>26</v>
      </c>
      <c r="G21" s="36">
        <f>'3. Därav sectio '!G9</f>
        <v>43</v>
      </c>
      <c r="H21" s="36">
        <f>'3. Därav sectio '!H9</f>
        <v>25</v>
      </c>
      <c r="I21" s="36">
        <f>'3. Därav sectio '!I9</f>
        <v>5</v>
      </c>
      <c r="J21" s="36">
        <f>'3. Därav sectio '!J9</f>
        <v>126</v>
      </c>
      <c r="K21" s="36">
        <f>'3. Därav sectio '!K9</f>
        <v>26</v>
      </c>
      <c r="L21" s="36">
        <f>'3. Därav sectio '!L9</f>
        <v>28</v>
      </c>
      <c r="M21" s="36">
        <f>'3. Därav sectio '!M9</f>
        <v>8</v>
      </c>
      <c r="N21" s="36">
        <f>'3. Därav sectio '!N9</f>
        <v>19</v>
      </c>
      <c r="O21" s="36">
        <f>'3. Därav sectio '!O9</f>
        <v>18</v>
      </c>
      <c r="P21" s="36">
        <f>'3. Därav sectio '!P9</f>
        <v>9</v>
      </c>
      <c r="Q21" s="36">
        <f>'3. Därav sectio '!Q9</f>
        <v>17</v>
      </c>
      <c r="R21" s="36">
        <f>'3. Därav sectio '!S9</f>
        <v>16</v>
      </c>
      <c r="S21" s="36">
        <f>'3. Därav sectio '!T9</f>
        <v>18</v>
      </c>
      <c r="T21" s="36">
        <f>'3. Därav sectio '!U9</f>
        <v>22</v>
      </c>
      <c r="U21" s="36">
        <f>'3. Därav sectio '!V9</f>
        <v>120</v>
      </c>
      <c r="V21" s="36">
        <f>'3. Därav sectio '!W9</f>
        <v>4</v>
      </c>
      <c r="W21" s="36">
        <f>'3. Därav sectio '!X9</f>
        <v>19</v>
      </c>
      <c r="X21" s="36">
        <f>'3. Därav sectio '!Y9</f>
        <v>30</v>
      </c>
      <c r="Y21" s="36">
        <f>'3. Därav sectio '!Z9</f>
        <v>10</v>
      </c>
      <c r="Z21" s="36">
        <f>'3. Därav sectio '!AA9</f>
        <v>6</v>
      </c>
      <c r="AA21" s="36">
        <f>'3. Därav sectio '!AB9</f>
        <v>25</v>
      </c>
      <c r="AB21" s="36">
        <f>'3. Därav sectio '!AC9</f>
        <v>0</v>
      </c>
      <c r="AC21" s="36">
        <f>'3. Därav sectio '!AD9</f>
        <v>59</v>
      </c>
      <c r="AD21" s="36">
        <f>'3. Därav sectio '!AE9</f>
        <v>76</v>
      </c>
      <c r="AE21" s="36">
        <f>'3. Därav sectio '!AF9</f>
        <v>192</v>
      </c>
      <c r="AF21" s="36">
        <f>'3. Därav sectio '!AG9</f>
        <v>75</v>
      </c>
      <c r="AG21" s="36">
        <f>'3. Därav sectio '!AH9</f>
        <v>84</v>
      </c>
      <c r="AH21" s="36">
        <f>'3. Därav sectio '!AI9</f>
        <v>173</v>
      </c>
      <c r="AI21" s="36">
        <f>'3. Därav sectio '!AJ9</f>
        <v>20</v>
      </c>
      <c r="AJ21" s="36">
        <f>'3. Därav sectio '!AK9</f>
        <v>29</v>
      </c>
      <c r="AK21" s="36">
        <f>'3. Därav sectio '!AL9</f>
        <v>26</v>
      </c>
      <c r="AL21" s="36">
        <f>'3. Därav sectio '!AM9</f>
        <v>51</v>
      </c>
      <c r="AM21" s="36">
        <f>'3. Därav sectio '!AN9</f>
        <v>22</v>
      </c>
      <c r="AN21" s="36">
        <f>'3. Därav sectio '!AO9</f>
        <v>9</v>
      </c>
      <c r="AO21" s="36">
        <f>'3. Därav sectio '!AP9</f>
        <v>7</v>
      </c>
      <c r="AP21" s="36">
        <f>'3. Därav sectio '!AQ9</f>
        <v>6</v>
      </c>
      <c r="AQ21" s="36">
        <f>'3. Därav sectio '!AR9</f>
        <v>27</v>
      </c>
      <c r="AR21" s="36">
        <f>'3. Därav sectio '!AT9</f>
        <v>7</v>
      </c>
      <c r="AS21" s="36">
        <f>'3. Därav sectio '!AU9</f>
        <v>21</v>
      </c>
      <c r="AT21" s="36">
        <f>'3. Därav sectio '!AV9</f>
        <v>7</v>
      </c>
      <c r="AU21" s="36">
        <f>'3. Därav sectio '!AW9</f>
        <v>10</v>
      </c>
    </row>
    <row r="22" spans="1:47">
      <c r="A22" s="36" t="s">
        <v>55</v>
      </c>
      <c r="D22" s="36">
        <f>SUM(D19:D21)</f>
        <v>113</v>
      </c>
      <c r="E22" s="36">
        <f t="shared" ref="E22:AU22" si="8">SUM(E19:E21)</f>
        <v>38</v>
      </c>
      <c r="F22" s="36">
        <f t="shared" si="8"/>
        <v>116</v>
      </c>
      <c r="G22" s="36">
        <f t="shared" si="8"/>
        <v>183</v>
      </c>
      <c r="H22" s="36">
        <f t="shared" si="8"/>
        <v>136</v>
      </c>
      <c r="I22" s="36">
        <f t="shared" si="8"/>
        <v>32</v>
      </c>
      <c r="J22" s="36">
        <f t="shared" si="8"/>
        <v>566</v>
      </c>
      <c r="K22" s="36">
        <f t="shared" si="8"/>
        <v>109</v>
      </c>
      <c r="L22" s="36">
        <f t="shared" si="8"/>
        <v>174</v>
      </c>
      <c r="M22" s="36">
        <f t="shared" si="8"/>
        <v>67</v>
      </c>
      <c r="N22" s="36">
        <f t="shared" si="8"/>
        <v>113</v>
      </c>
      <c r="O22" s="36">
        <f t="shared" si="8"/>
        <v>77</v>
      </c>
      <c r="P22" s="36">
        <f t="shared" si="8"/>
        <v>40</v>
      </c>
      <c r="Q22" s="36">
        <f t="shared" si="8"/>
        <v>67</v>
      </c>
      <c r="R22" s="36">
        <f t="shared" si="8"/>
        <v>72</v>
      </c>
      <c r="S22" s="36">
        <f t="shared" si="8"/>
        <v>84</v>
      </c>
      <c r="T22" s="36">
        <f t="shared" si="8"/>
        <v>97</v>
      </c>
      <c r="U22" s="36">
        <f t="shared" si="8"/>
        <v>462</v>
      </c>
      <c r="V22" s="36">
        <f t="shared" si="8"/>
        <v>18</v>
      </c>
      <c r="W22" s="36">
        <f t="shared" si="8"/>
        <v>77</v>
      </c>
      <c r="X22" s="36">
        <f t="shared" si="8"/>
        <v>137</v>
      </c>
      <c r="Y22" s="36">
        <f>SUM(Y19:Y21)</f>
        <v>52</v>
      </c>
      <c r="Z22" s="36">
        <f t="shared" si="8"/>
        <v>31</v>
      </c>
      <c r="AA22" s="36">
        <f t="shared" si="8"/>
        <v>132</v>
      </c>
      <c r="AB22" s="36">
        <f t="shared" si="8"/>
        <v>15</v>
      </c>
      <c r="AC22" s="36">
        <f t="shared" ref="AC22" si="9">SUM(AC19:AC21)</f>
        <v>187</v>
      </c>
      <c r="AD22" s="36">
        <f t="shared" si="8"/>
        <v>240</v>
      </c>
      <c r="AE22" s="36">
        <f t="shared" si="8"/>
        <v>556</v>
      </c>
      <c r="AF22" s="36">
        <f t="shared" si="8"/>
        <v>288</v>
      </c>
      <c r="AG22" s="36">
        <f t="shared" si="8"/>
        <v>266</v>
      </c>
      <c r="AH22" s="36">
        <f t="shared" si="8"/>
        <v>540</v>
      </c>
      <c r="AI22" s="36">
        <f t="shared" si="8"/>
        <v>92</v>
      </c>
      <c r="AJ22" s="36">
        <f t="shared" si="8"/>
        <v>100</v>
      </c>
      <c r="AK22" s="36">
        <f t="shared" si="8"/>
        <v>96</v>
      </c>
      <c r="AL22" s="36">
        <f t="shared" si="8"/>
        <v>262</v>
      </c>
      <c r="AM22" s="36">
        <f t="shared" si="8"/>
        <v>135</v>
      </c>
      <c r="AN22" s="36">
        <f t="shared" si="8"/>
        <v>37</v>
      </c>
      <c r="AO22" s="36">
        <f t="shared" si="8"/>
        <v>40</v>
      </c>
      <c r="AP22" s="36">
        <f t="shared" si="8"/>
        <v>43</v>
      </c>
      <c r="AQ22" s="36">
        <f t="shared" si="8"/>
        <v>154</v>
      </c>
      <c r="AR22" s="36">
        <f t="shared" si="8"/>
        <v>73</v>
      </c>
      <c r="AS22" s="36">
        <f t="shared" si="8"/>
        <v>111</v>
      </c>
      <c r="AT22" s="36">
        <f t="shared" si="8"/>
        <v>30</v>
      </c>
      <c r="AU22" s="36">
        <f t="shared" si="8"/>
        <v>50</v>
      </c>
    </row>
    <row r="23" spans="1:47">
      <c r="AL23" s="43"/>
    </row>
    <row r="24" spans="1:47">
      <c r="AL24" s="43"/>
    </row>
    <row r="25" spans="1:47">
      <c r="AL25" s="43"/>
    </row>
    <row r="26" spans="1:47">
      <c r="AL26" s="43"/>
    </row>
    <row r="27" spans="1:47">
      <c r="AL27" s="41"/>
    </row>
    <row r="29" spans="1:47">
      <c r="AL29" s="43"/>
    </row>
    <row r="30" spans="1:47">
      <c r="AL30" s="43"/>
    </row>
  </sheetData>
  <phoneticPr fontId="9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1.Ant pat totalt</vt:lpstr>
      <vt:lpstr>2. Rel storlek av grupp</vt:lpstr>
      <vt:lpstr>3. Därav sectio </vt:lpstr>
      <vt:lpstr>4. Sectiofr i varje grupp</vt:lpstr>
      <vt:lpstr>5. Grupp bidrag t sectiofr</vt:lpstr>
      <vt:lpstr>rob1 graf</vt:lpstr>
      <vt:lpstr>Rob+rob2 graf</vt:lpstr>
      <vt:lpstr>SECTIO GRUPP 1 GRUPP 2 graf</vt:lpstr>
      <vt:lpstr>7. grupp1 grupp2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robson2013</dc:title>
  <dc:creator>Skarborgs Sjukhus</dc:creator>
  <cp:lastModifiedBy>Lars Ladfors</cp:lastModifiedBy>
  <cp:lastPrinted>2015-02-28T10:39:31Z</cp:lastPrinted>
  <dcterms:created xsi:type="dcterms:W3CDTF">2003-06-19T07:35:23Z</dcterms:created>
  <dcterms:modified xsi:type="dcterms:W3CDTF">2015-03-13T18:59:59Z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C.format.extent.mimetype">
    <vt:lpwstr>application/vnd.ms-excel</vt:lpwstr>
  </property>
  <property fmtid="{D5CDD505-2E9C-101B-9397-08002B2CF9AE}" pid="3" name="DC.language">
    <vt:lpwstr>[Svenska]</vt:lpwstr>
  </property>
  <property fmtid="{D5CDD505-2E9C-101B-9397-08002B2CF9AE}" pid="4" name="DC.identifier.checksum">
    <vt:lpwstr>00220b076aa7ae6e3966036f4fc0b998</vt:lpwstr>
  </property>
  <property fmtid="{D5CDD505-2E9C-101B-9397-08002B2CF9AE}" pid="5" name="updated">
    <vt:lpwstr>2015-01-19</vt:lpwstr>
  </property>
  <property fmtid="{D5CDD505-2E9C-101B-9397-08002B2CF9AE}" pid="6" name="dcterms.created">
    <vt:lpwstr>2015-01-19</vt:lpwstr>
  </property>
  <property fmtid="{D5CDD505-2E9C-101B-9397-08002B2CF9AE}" pid="7" name="DC.title.filename">
    <vt:lpwstr>robson2013.xls</vt:lpwstr>
  </property>
  <property fmtid="{D5CDD505-2E9C-101B-9397-08002B2CF9AE}" pid="8" name="nodeRef">
    <vt:lpwstr>4789830d-9d0f-4ecc-8171-d31e3a360bc2</vt:lpwstr>
  </property>
  <property fmtid="{D5CDD505-2E9C-101B-9397-08002B2CF9AE}" pid="9" name="DC.contributor.savedby">
    <vt:lpwstr>Lars Ladfors (larla7) VGR/Org/Sahlgrenska Universitetssjukhuset/Område 1/Verksamhet Kvinnosjukvård/Läkare Kvinnosjukvård/Läkare obstetrik</vt:lpwstr>
  </property>
  <property fmtid="{D5CDD505-2E9C-101B-9397-08002B2CF9AE}" pid="10" name="DC.rights.accessrights">
    <vt:lpwstr>[Intranät]</vt:lpwstr>
  </property>
  <property fmtid="{D5CDD505-2E9C-101B-9397-08002B2CF9AE}" pid="11" name="DC.source.origin">
    <vt:lpwstr>Alfresco</vt:lpwstr>
  </property>
  <property fmtid="{D5CDD505-2E9C-101B-9397-08002B2CF9AE}" pid="12" name="DC.date.saved">
    <vt:lpwstr>2015-01-19</vt:lpwstr>
  </property>
  <property fmtid="{D5CDD505-2E9C-101B-9397-08002B2CF9AE}" pid="13" name="DC.contributor.savedby.id">
    <vt:lpwstr>larla7</vt:lpwstr>
  </property>
  <property fmtid="{D5CDD505-2E9C-101B-9397-08002B2CF9AE}" pid="14" name="DC.format.extension">
    <vt:lpwstr>xls</vt:lpwstr>
  </property>
  <property fmtid="{D5CDD505-2E9C-101B-9397-08002B2CF9AE}" pid="15" name="DC.identifier.version">
    <vt:lpwstr>0.1</vt:lpwstr>
  </property>
</Properties>
</file>